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OAP - SDM 2018\PAAC 2018\"/>
    </mc:Choice>
  </mc:AlternateContent>
  <bookViews>
    <workbookView xWindow="0" yWindow="0" windowWidth="28800" windowHeight="12300" tabRatio="677" activeTab="1"/>
  </bookViews>
  <sheets>
    <sheet name="CONTROL DE CAMBIOS" sheetId="25" r:id="rId1"/>
    <sheet name="MAPA DE RIESGOS " sheetId="20" r:id="rId2"/>
    <sheet name="DEFINICIÓN RIESGOS CORRUPCIÓN" sheetId="26" r:id="rId3"/>
    <sheet name="DETERMINACIÓN DE LA PROBABILIDA" sheetId="9" r:id="rId4"/>
    <sheet name="MATRIZ CALIFICACIÓN" sheetId="4" r:id="rId5"/>
    <sheet name="DETERMINACIÓN DEL IMPACTO" sheetId="22"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1">'MAPA DE RIESGOS '!$A$1:$X$271</definedName>
    <definedName name="_xlnm.Print_Area" localSheetId="4">'MATRIZ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 name="_xlnm.Print_Titles" localSheetId="1">'MAPA DE RIESGOS '!$12:$15</definedName>
  </definedNames>
  <calcPr calcId="162913"/>
</workbook>
</file>

<file path=xl/calcChain.xml><?xml version="1.0" encoding="utf-8"?>
<calcChain xmlns="http://schemas.openxmlformats.org/spreadsheetml/2006/main">
  <c r="K116" i="24" l="1"/>
  <c r="K115" i="24"/>
  <c r="B115" i="24"/>
  <c r="DF24" i="22"/>
  <c r="DE24" i="22"/>
  <c r="B60" i="24" l="1"/>
  <c r="B61" i="24"/>
  <c r="O211" i="20" l="1"/>
  <c r="E155" i="20" l="1"/>
  <c r="E156" i="20"/>
  <c r="R35" i="20" l="1"/>
  <c r="K81" i="24" l="1"/>
  <c r="K82" i="24"/>
  <c r="K83" i="24"/>
  <c r="K89" i="24"/>
  <c r="K90" i="24"/>
  <c r="B26" i="24" l="1"/>
  <c r="K114" i="24" l="1"/>
  <c r="K113" i="24"/>
  <c r="K112" i="24"/>
  <c r="K111" i="24"/>
  <c r="DD24" i="22"/>
  <c r="DC24" i="22"/>
  <c r="DB24" i="22"/>
  <c r="DA24" i="22"/>
  <c r="K73" i="24" l="1"/>
  <c r="K69" i="24"/>
  <c r="K67" i="24"/>
  <c r="AR24" i="22" l="1"/>
  <c r="AQ24" i="22"/>
  <c r="AP24" i="22"/>
  <c r="AO24" i="22"/>
  <c r="AN24" i="22"/>
  <c r="AM24" i="22"/>
  <c r="AL24" i="22"/>
  <c r="AK24" i="22"/>
  <c r="AJ24" i="22"/>
  <c r="AI24" i="22"/>
  <c r="AH24" i="22"/>
  <c r="AG24" i="22"/>
  <c r="AF24" i="22"/>
  <c r="AE24" i="22"/>
  <c r="AD24" i="22"/>
  <c r="B37" i="24"/>
  <c r="K36" i="24"/>
  <c r="B36" i="24"/>
  <c r="K35" i="24"/>
  <c r="B35" i="24"/>
  <c r="K34" i="24"/>
  <c r="B34" i="24"/>
  <c r="K33" i="24"/>
  <c r="B33" i="24"/>
  <c r="K32" i="24"/>
  <c r="B32" i="24"/>
  <c r="K31" i="24"/>
  <c r="B31" i="24"/>
  <c r="K30" i="24"/>
  <c r="B30" i="24"/>
  <c r="K29" i="24"/>
  <c r="B29" i="24"/>
  <c r="K28" i="24"/>
  <c r="B28" i="24"/>
  <c r="K27" i="24"/>
  <c r="B27" i="24"/>
  <c r="K26" i="24"/>
  <c r="K25" i="24" l="1"/>
  <c r="K24" i="24"/>
  <c r="K23" i="24"/>
  <c r="K22" i="24"/>
  <c r="K21" i="24"/>
  <c r="K20" i="24"/>
  <c r="K19" i="24"/>
  <c r="K16" i="24" l="1"/>
  <c r="K15" i="24"/>
  <c r="K14" i="24" l="1"/>
  <c r="K13" i="24"/>
  <c r="K12" i="24"/>
  <c r="K11" i="24"/>
  <c r="K10" i="24"/>
  <c r="K9" i="24"/>
  <c r="P24" i="22"/>
  <c r="O24" i="22"/>
  <c r="N24" i="22"/>
  <c r="M24" i="22"/>
  <c r="L24" i="22"/>
  <c r="K24" i="22"/>
  <c r="J24" i="22"/>
  <c r="I24" i="22"/>
  <c r="V155" i="20" l="1"/>
  <c r="O155" i="20"/>
  <c r="O156" i="20"/>
  <c r="U156" i="20"/>
  <c r="K219" i="20" l="1"/>
  <c r="L219" i="20"/>
  <c r="K223" i="20"/>
  <c r="L223" i="20"/>
  <c r="K228" i="20"/>
  <c r="L228" i="20"/>
  <c r="K233" i="20"/>
  <c r="L233" i="20"/>
  <c r="K238" i="20"/>
  <c r="L238" i="20"/>
  <c r="K243" i="20"/>
  <c r="L243" i="20"/>
  <c r="K248" i="20"/>
  <c r="L248" i="20"/>
  <c r="K254" i="20"/>
  <c r="L254" i="20"/>
  <c r="M243" i="20" l="1"/>
  <c r="N243" i="20" s="1"/>
  <c r="M223" i="20"/>
  <c r="N223" i="20" s="1"/>
  <c r="M233" i="20"/>
  <c r="N233" i="20" s="1"/>
  <c r="M248" i="20"/>
  <c r="N248" i="20" s="1"/>
  <c r="M219" i="20"/>
  <c r="N219" i="20" s="1"/>
  <c r="M228" i="20"/>
  <c r="N228" i="20" s="1"/>
  <c r="M254" i="20"/>
  <c r="N254" i="20" s="1"/>
  <c r="M238" i="20"/>
  <c r="N238" i="20" s="1"/>
  <c r="G211" i="20"/>
  <c r="F211" i="20"/>
  <c r="K211" i="20"/>
  <c r="L211" i="20"/>
  <c r="M211" i="20"/>
  <c r="N211" i="20" s="1"/>
  <c r="S211" i="20"/>
  <c r="V211" i="20"/>
  <c r="W211" i="20"/>
  <c r="X211" i="20"/>
  <c r="D212" i="20"/>
  <c r="F212" i="20"/>
  <c r="K212" i="20"/>
  <c r="L212" i="20"/>
  <c r="M212" i="20"/>
  <c r="K213" i="20"/>
  <c r="L213" i="20"/>
  <c r="M213" i="20"/>
  <c r="K214" i="20"/>
  <c r="L214" i="20"/>
  <c r="M214" i="20"/>
  <c r="L207" i="20"/>
  <c r="K207" i="20"/>
  <c r="K202" i="20"/>
  <c r="L202" i="20"/>
  <c r="M202" i="20" l="1"/>
  <c r="N202" i="20" s="1"/>
  <c r="M207" i="20"/>
  <c r="N207" i="20" s="1"/>
  <c r="L174" i="20"/>
  <c r="K174" i="20"/>
  <c r="N155" i="20"/>
  <c r="K178" i="20"/>
  <c r="L178" i="20"/>
  <c r="L168" i="20"/>
  <c r="M168" i="20" s="1"/>
  <c r="N168" i="20" s="1"/>
  <c r="L163" i="20"/>
  <c r="K182" i="20"/>
  <c r="L182" i="20"/>
  <c r="K187" i="20"/>
  <c r="L187" i="20"/>
  <c r="K192" i="20"/>
  <c r="L192" i="20"/>
  <c r="M178" i="20" l="1"/>
  <c r="N178" i="20" s="1"/>
  <c r="M182" i="20"/>
  <c r="N182" i="20" s="1"/>
  <c r="M174" i="20"/>
  <c r="N174" i="20" s="1"/>
  <c r="M187" i="20"/>
  <c r="N187" i="20" s="1"/>
  <c r="M163" i="20"/>
  <c r="M192" i="20"/>
  <c r="N192" i="20" s="1"/>
  <c r="L145" i="20"/>
  <c r="K145" i="20"/>
  <c r="L140" i="20"/>
  <c r="K140" i="20"/>
  <c r="M140" i="20" l="1"/>
  <c r="N140" i="20" s="1"/>
  <c r="M145" i="20"/>
  <c r="N145" i="20" s="1"/>
  <c r="L259" i="20"/>
  <c r="K259" i="20"/>
  <c r="M259" i="20" l="1"/>
  <c r="N259"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L158" i="20" l="1"/>
  <c r="K158" i="20"/>
  <c r="F155" i="20"/>
  <c r="H155" i="20"/>
  <c r="I155" i="20"/>
  <c r="J155" i="20"/>
  <c r="K155" i="20"/>
  <c r="L155" i="20"/>
  <c r="M155" i="20"/>
  <c r="P155" i="20"/>
  <c r="Q155" i="20"/>
  <c r="R155" i="20"/>
  <c r="S155" i="20"/>
  <c r="T155" i="20"/>
  <c r="U155" i="20"/>
  <c r="W155" i="20"/>
  <c r="F156" i="20"/>
  <c r="H156" i="20"/>
  <c r="V156" i="20"/>
  <c r="H157" i="20"/>
  <c r="L135" i="20"/>
  <c r="K135" i="20"/>
  <c r="L130" i="20"/>
  <c r="K130" i="20"/>
  <c r="L125" i="20"/>
  <c r="K125" i="20"/>
  <c r="L120" i="20"/>
  <c r="K120" i="20"/>
  <c r="L115" i="20"/>
  <c r="K115" i="20"/>
  <c r="M120" i="20" l="1"/>
  <c r="N120" i="20" s="1"/>
  <c r="M130" i="20"/>
  <c r="N130" i="20" s="1"/>
  <c r="M115" i="20"/>
  <c r="N115" i="20" s="1"/>
  <c r="M135" i="20"/>
  <c r="N135" i="20" s="1"/>
  <c r="N150" i="20" s="1"/>
  <c r="M158" i="20"/>
  <c r="N158" i="20" s="1"/>
  <c r="M125" i="20"/>
  <c r="N125" i="20" s="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E30" i="20"/>
  <c r="F30" i="20"/>
  <c r="H30" i="20"/>
  <c r="K30" i="20"/>
  <c r="L30" i="20"/>
  <c r="M30" i="20"/>
  <c r="O30" i="20"/>
  <c r="P30" i="20"/>
  <c r="R30" i="20"/>
  <c r="S30" i="20"/>
  <c r="T30" i="20"/>
  <c r="U30" i="20"/>
  <c r="V30" i="20"/>
  <c r="E31" i="20"/>
  <c r="F31" i="20"/>
  <c r="H31" i="20"/>
  <c r="F32" i="20"/>
  <c r="H32" i="20"/>
  <c r="E33" i="20"/>
  <c r="F33" i="20"/>
  <c r="F34" i="20"/>
  <c r="A26" i="20"/>
  <c r="K26" i="20"/>
  <c r="L26" i="20"/>
  <c r="M26" i="20" l="1"/>
  <c r="N26" i="20" s="1"/>
  <c r="M35" i="20"/>
  <c r="N35" i="20" s="1"/>
  <c r="L21" i="20"/>
  <c r="K21" i="20"/>
  <c r="M21" i="20" l="1"/>
  <c r="N21" i="20" s="1"/>
  <c r="L16" i="20"/>
  <c r="K16" i="20"/>
  <c r="M16" i="20" l="1"/>
  <c r="N16" i="20" s="1"/>
  <c r="AC24" i="22"/>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<sst xmlns="http://schemas.openxmlformats.org/spreadsheetml/2006/main" count="3454" uniqueCount="985">
  <si>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</si>
  <si>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</si>
  <si>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</si>
  <si>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</si>
  <si>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</si>
  <si>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</si>
  <si>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</si>
  <si>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</si>
  <si>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</si>
  <si>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</si>
  <si>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</si>
  <si>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</si>
  <si>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</si>
  <si>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</si>
  <si>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</si>
  <si>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</si>
  <si>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</si>
  <si>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</si>
  <si>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</si>
  <si>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</si>
  <si>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</si>
  <si>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</si>
  <si>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</si>
  <si>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</si>
  <si>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</si>
  <si>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</si>
  <si>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</si>
  <si>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</si>
  <si>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</si>
  <si>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</si>
  <si>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</si>
  <si>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</si>
  <si>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</si>
  <si>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</si>
  <si>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</si>
  <si>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</si>
  <si>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</si>
  <si>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</si>
  <si>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</si>
  <si>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</si>
  <si>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</si>
  <si>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</si>
  <si>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</si>
  <si>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</si>
  <si>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</si>
  <si>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</si>
  <si>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</si>
  <si>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</si>
  <si>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</si>
  <si>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</si>
  <si>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</si>
  <si>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</si>
  <si>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</si>
  <si>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</si>
  <si>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</si>
  <si>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</si>
  <si>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</si>
  <si>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</si>
  <si>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</si>
  <si>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</si>
  <si>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</si>
  <si>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</si>
  <si>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</si>
  <si>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</si>
  <si>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</si>
  <si>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</si>
  <si>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</si>
  <si>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</si>
  <si>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</si>
  <si>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</si>
  <si>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</si>
  <si>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</si>
  <si>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</si>
  <si>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</si>
  <si>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</si>
  <si>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</si>
  <si>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</si>
  <si>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</si>
  <si>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</si>
  <si>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</si>
  <si>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</si>
  <si>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</si>
  <si>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</si>
  <si>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</si>
  <si>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</si>
  <si>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</si>
  <si>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</si>
  <si>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</si>
  <si>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</si>
  <si>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</si>
  <si>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</si>
  <si>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</si>
  <si>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</si>
  <si>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</si>
  <si>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</si>
  <si>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</si>
  <si>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</si>
  <si>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</si>
  <si>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</si>
  <si>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</si>
  <si>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</si>
  <si>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</si>
  <si>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</si>
  <si>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</si>
  <si>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</si>
  <si>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</si>
  <si>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</si>
  <si>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</si>
  <si>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</si>
  <si>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</si>
  <si>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</si>
  <si>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</si>
  <si>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</si>
  <si>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</si>
  <si>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</si>
  <si>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</si>
  <si>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</si>
  <si>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</si>
  <si>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</si>
  <si>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</si>
  <si>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</si>
  <si>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</si>
  <si>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</si>
  <si>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</si>
  <si>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</si>
  <si>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</si>
  <si>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</si>
  <si>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</si>
  <si>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</si>
  <si>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</si>
  <si>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</si>
  <si>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</si>
  <si>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</si>
  <si>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</si>
  <si>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</si>
  <si>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</si>
  <si>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</si>
  <si>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</si>
  <si>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</si>
  <si>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</si>
  <si>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</si>
  <si>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</si>
  <si>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</si>
  <si>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</si>
  <si>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</si>
  <si>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</si>
  <si>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</si>
  <si>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</si>
  <si>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</si>
  <si>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</si>
  <si>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</si>
  <si>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</si>
  <si>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</si>
  <si>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</si>
  <si>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</si>
  <si>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</si>
  <si>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</si>
  <si>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</si>
  <si>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</si>
  <si>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</si>
  <si>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</si>
  <si>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</si>
  <si>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</si>
  <si>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</si>
  <si>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</si>
  <si>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</si>
  <si>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</si>
  <si>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</si>
  <si>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</si>
  <si>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</si>
  <si>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</si>
  <si>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</si>
  <si>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</si>
  <si>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</si>
  <si>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</si>
  <si>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</si>
  <si>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</si>
  <si>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</si>
  <si>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</si>
  <si>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</si>
  <si>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</si>
  <si>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</si>
  <si>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</si>
  <si>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</si>
  <si>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</si>
  <si>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</si>
  <si>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</si>
  <si>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</si>
  <si>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</si>
  <si>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</si>
  <si>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</si>
  <si>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</si>
  <si>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</si>
  <si>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</si>
  <si>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</si>
  <si>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</si>
  <si>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</si>
  <si>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</si>
  <si>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</si>
  <si>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</si>
  <si>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</si>
  <si>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</si>
  <si>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</si>
  <si>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</si>
  <si>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 xml:space="preserve">Si en la descripción del riesgo, las casillas son contestadas todas afirmativamente, se trata de un riesgo de corrupción.
 </t>
  </si>
  <si>
    <t>RIESGO 1</t>
  </si>
  <si>
    <t>RIESGO 2</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</si>
  <si>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</si>
  <si>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</si>
  <si>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</si>
  <si>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</si>
  <si>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</si>
  <si>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</si>
  <si>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</si>
  <si>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</si>
  <si>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</si>
  <si>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</si>
  <si>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</si>
  <si>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</si>
  <si>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</si>
  <si>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</si>
  <si>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</si>
  <si>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</si>
  <si>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</si>
  <si>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</si>
  <si>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</si>
  <si>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</si>
  <si>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</si>
  <si>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</si>
  <si>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</si>
  <si>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</si>
  <si>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</si>
  <si>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</si>
  <si>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</si>
  <si>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</si>
  <si>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</si>
  <si>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</si>
  <si>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</si>
  <si>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</si>
  <si>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</si>
  <si>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</si>
  <si>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</si>
  <si>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</si>
  <si>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 xml:space="preserve">Concentración de poder.
Amiguismo y clientelismo.
</t>
  </si>
  <si>
    <t xml:space="preserve">Direccionamiento de los recursos para beneficio propio, o de terceros.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</si>
  <si>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</si>
  <si>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</si>
  <si>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</si>
  <si>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</si>
  <si>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</si>
  <si>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</si>
  <si>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</si>
  <si>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</si>
  <si>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</si>
  <si>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</si>
  <si>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</si>
  <si>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</si>
  <si>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</si>
  <si>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</si>
  <si>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</si>
  <si>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</si>
  <si>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</si>
  <si>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permanente</t>
  </si>
  <si>
    <t>Aplicación del procedimento para el reporte de los Planes Operativos Anuales (POA)</t>
  </si>
  <si>
    <t>Sancion disciplinaria</t>
  </si>
  <si>
    <t xml:space="preserve">Concentracion de poder
</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</si>
  <si>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</si>
  <si>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</si>
  <si>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</si>
  <si>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</si>
  <si>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</si>
  <si>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Bajos estandares Eticos</t>
  </si>
  <si>
    <t>Perdida de imagen y credibilidad institucional</t>
  </si>
  <si>
    <t>Interes Indebido en las celebracion de contratos o debilidad de procesos y procedimientos para la gestion</t>
  </si>
  <si>
    <t>Detrimento patrimonial</t>
  </si>
  <si>
    <t>Trafico de Influencias</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</si>
  <si>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</si>
  <si>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</si>
  <si>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</si>
  <si>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</si>
  <si>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</si>
  <si>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</si>
  <si>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</si>
  <si>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</si>
  <si>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</si>
  <si>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</si>
  <si>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</si>
  <si>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Extralimitación de funciones</t>
  </si>
  <si>
    <t>Trafico de influencia</t>
  </si>
  <si>
    <t>Deficiencia en la apropiación en la gestión de procedimientos</t>
  </si>
  <si>
    <t xml:space="preserve">
Ausencia de valores éticos en la gestión pública.</t>
  </si>
  <si>
    <t>Ausencia de controles en los procesos</t>
  </si>
  <si>
    <t>Presiones Políticas y Clientelismo.</t>
  </si>
  <si>
    <t>Intereses personales por encima de los Institucionales</t>
  </si>
  <si>
    <t xml:space="preserve">Amiguismo y clientelismo </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</si>
  <si>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</si>
  <si>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</si>
  <si>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</si>
  <si>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</si>
  <si>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</si>
  <si>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</si>
  <si>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</si>
  <si>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</si>
  <si>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</si>
  <si>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</si>
  <si>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</si>
  <si>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</si>
  <si>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</si>
  <si>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</si>
  <si>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</si>
  <si>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</si>
  <si>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</si>
  <si>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Una estrategia comunicativa implementada  en cada semestre</t>
  </si>
  <si>
    <t xml:space="preserve">Pérdida de imagen institucional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</si>
  <si>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</si>
  <si>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</si>
  <si>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</si>
  <si>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</si>
  <si>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</si>
  <si>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</si>
  <si>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</si>
  <si>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</si>
  <si>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</si>
  <si>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</si>
  <si>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</si>
  <si>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</si>
  <si>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</si>
  <si>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</si>
  <si>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</si>
  <si>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</si>
  <si>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</si>
  <si>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</si>
  <si>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</si>
  <si>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</si>
  <si>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</si>
  <si>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</si>
  <si>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</si>
  <si>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</si>
  <si>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</si>
  <si>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</si>
  <si>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</si>
  <si>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</si>
  <si>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</si>
  <si>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Trafico de influencias</t>
  </si>
  <si>
    <t>Investigaciones disciplinarias</t>
  </si>
  <si>
    <t>Bajos estandares eticos</t>
  </si>
  <si>
    <t>Cohecho</t>
  </si>
  <si>
    <t>Deficiencia en la apropiación en la gestion del procedimiento</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</si>
  <si>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</si>
  <si>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</si>
  <si>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</si>
  <si>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</si>
  <si>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</si>
  <si>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</si>
  <si>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</si>
  <si>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</si>
  <si>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</si>
  <si>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Amiguismo</t>
  </si>
  <si>
    <t>Emitir conceptos técnicos de semaforización sin el cumplimiento de requisitos en favor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</si>
  <si>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</si>
  <si>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</si>
  <si>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</si>
  <si>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</si>
  <si>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</si>
  <si>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</si>
  <si>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</si>
  <si>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Pérdida de imagen institucional</t>
  </si>
  <si>
    <t>Investigaciones administrativas y disciplinarias.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</si>
  <si>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</si>
  <si>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</si>
  <si>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</si>
  <si>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</si>
  <si>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</si>
  <si>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</si>
  <si>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</si>
  <si>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</si>
  <si>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</si>
  <si>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</si>
  <si>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</si>
  <si>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</si>
  <si>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</si>
  <si>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</si>
  <si>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</si>
  <si>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</si>
  <si>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</si>
  <si>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</si>
  <si>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</si>
  <si>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</si>
  <si>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Perdida de la Información</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</si>
  <si>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</si>
  <si>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</si>
  <si>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</si>
  <si>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</si>
  <si>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</si>
  <si>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</si>
  <si>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</si>
  <si>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</si>
  <si>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</si>
  <si>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</si>
  <si>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integridad de la información</t>
  </si>
  <si>
    <t xml:space="preserve">Seguimiento mensual al control de préstamo de documentos del Archivo Central de la SDM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</si>
  <si>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</si>
  <si>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</si>
  <si>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</si>
  <si>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</si>
  <si>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</si>
  <si>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Investigaciones disciplinarias, civiles, penal y fiscales </t>
  </si>
  <si>
    <t>JEFE DEL AREA</t>
  </si>
  <si>
    <t xml:space="preserve">Reprocesos </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</si>
  <si>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</si>
  <si>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</si>
  <si>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</si>
  <si>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</si>
  <si>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</si>
  <si>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</si>
  <si>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</si>
  <si>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</si>
  <si>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</si>
  <si>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</si>
  <si>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</si>
  <si>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</si>
  <si>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</si>
  <si>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</si>
  <si>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</si>
  <si>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</si>
  <si>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</si>
  <si>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</si>
  <si>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</si>
  <si>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</si>
  <si>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</si>
  <si>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</si>
  <si>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</si>
  <si>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</si>
  <si>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</si>
  <si>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</si>
  <si>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</si>
  <si>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</si>
  <si>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</si>
  <si>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</si>
  <si>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</si>
  <si>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</si>
  <si>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</si>
  <si>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</si>
  <si>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</si>
  <si>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</si>
  <si>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</si>
  <si>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</si>
  <si>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</si>
  <si>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</si>
  <si>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</si>
  <si>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</si>
  <si>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</si>
  <si>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</si>
  <si>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</si>
  <si>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</si>
  <si>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</si>
  <si>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</si>
  <si>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</si>
  <si>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</si>
  <si>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</si>
  <si>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</si>
  <si>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</si>
  <si>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</si>
  <si>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</si>
  <si>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</si>
  <si>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</si>
  <si>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</si>
  <si>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</si>
  <si>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</si>
  <si>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</si>
  <si>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</si>
  <si>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</si>
  <si>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</si>
  <si>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</si>
  <si>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</si>
  <si>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</si>
  <si>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</si>
  <si>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</si>
  <si>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</si>
  <si>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</si>
  <si>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</si>
  <si>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</si>
  <si>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</si>
  <si>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</si>
  <si>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</si>
  <si>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</si>
  <si>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</si>
  <si>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</si>
  <si>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</si>
  <si>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</si>
  <si>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</si>
  <si>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</si>
  <si>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</si>
  <si>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</si>
  <si>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</si>
  <si>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</si>
  <si>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</si>
  <si>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</si>
  <si>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</si>
  <si>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</si>
  <si>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</si>
  <si>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</si>
  <si>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</si>
  <si>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</si>
  <si>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</si>
  <si>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No contar con los recursos (humanos, tecnológicos y técnicos) para cumplir con el procedimiento establecido.</t>
  </si>
  <si>
    <t>Perdida de imagen institucional.</t>
  </si>
  <si>
    <t>Acceso limitado en el área de archivo donde se encuentran las licencias de conducción</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</si>
  <si>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</si>
  <si>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</si>
  <si>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</si>
  <si>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</si>
  <si>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</si>
  <si>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</si>
  <si>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</si>
  <si>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</si>
  <si>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</si>
  <si>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</si>
  <si>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</si>
  <si>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</si>
  <si>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</si>
  <si>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</si>
  <si>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</si>
  <si>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Ausencia de valores éticos en la gestión pública.</t>
  </si>
  <si>
    <t>Investigaciones y sanciones</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</si>
  <si>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</si>
  <si>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</si>
  <si>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</si>
  <si>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</si>
  <si>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</si>
  <si>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</si>
  <si>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</si>
  <si>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</si>
  <si>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</si>
  <si>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 xml:space="preserve">Aplicación del procedimiento asociado
con el riesgo: PM04-PR03 "Revisión y
Tránsito (ET) de demanda y de atención
de usuarios (EDAU) que trata el decreto
596 de 2007
</t>
  </si>
  <si>
    <t>PV02 CONTROL DISCIPLINARIO</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</si>
  <si>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</si>
  <si>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</si>
  <si>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</si>
  <si>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</si>
  <si>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</si>
  <si>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</si>
  <si>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</si>
  <si>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</si>
  <si>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 xml:space="preserve">Actas y/o lista de asistencia y/o correos electrónicos </t>
  </si>
  <si>
    <t>Subsecretarios de la entidad</t>
  </si>
  <si>
    <t>#mesas de seguimiento realizadas/#mesas de seguimiento programadas</t>
  </si>
  <si>
    <t xml:space="preserve">Investigaciones administrativas, fiscales y penales </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</si>
  <si>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</si>
  <si>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</si>
  <si>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</si>
  <si>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</si>
  <si>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</si>
  <si>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</si>
  <si>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</si>
  <si>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</si>
  <si>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</si>
  <si>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</si>
  <si>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</si>
  <si>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</si>
  <si>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Efectuar socializacion de la   cartilla de predis a los funcionarios de la Subdireccion Financiera.encargados de la expedicion  de Los CDP Y CRP
Semestral</t>
  </si>
  <si>
    <t>Dar a conocer la resolucion 095 de 2017 a los funcionarios de la Subdireccion Financiera encargados de la elaboracion de las ordenes de pago y CRP y codigo del buen gobierno al Subdirector Financiero semestral</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</si>
  <si>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</si>
  <si>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</si>
  <si>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</si>
  <si>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</si>
  <si>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Dar a conocer la resolucion 095 de 2017 a los funcionarios de la Subdireccion Financiera encargados de la consolidacion de la informacion  y codigo del buen gobierno al Subdirector Financiero semestral</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</si>
  <si>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</si>
  <si>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</si>
  <si>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</si>
  <si>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</si>
  <si>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</si>
  <si>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</si>
  <si>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</si>
  <si>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</si>
  <si>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</si>
  <si>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</si>
  <si>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</si>
  <si>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</si>
  <si>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</si>
  <si>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</si>
  <si>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</si>
  <si>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</si>
  <si>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</si>
  <si>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</si>
  <si>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</si>
  <si>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</si>
  <si>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</si>
  <si>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</si>
  <si>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 xml:space="preserve">
Ingresos, egresos y traslados del almacén</t>
  </si>
  <si>
    <t>Profesional  Universitario SA</t>
  </si>
  <si>
    <t xml:space="preserve"> #informes de cierre contable/# meses del año</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</si>
  <si>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</si>
  <si>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</si>
  <si>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</si>
  <si>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</si>
  <si>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</si>
  <si>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</si>
  <si>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</si>
  <si>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</si>
  <si>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</si>
  <si>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</si>
  <si>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</si>
  <si>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</si>
  <si>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</si>
  <si>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</si>
  <si>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</si>
  <si>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</si>
  <si>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</si>
  <si>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</si>
  <si>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</si>
  <si>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</si>
  <si>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</si>
  <si>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</si>
  <si>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</si>
  <si>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</si>
  <si>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</si>
  <si>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</si>
  <si>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</si>
  <si>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</si>
  <si>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</si>
  <si>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</si>
  <si>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</si>
  <si>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</si>
  <si>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</si>
  <si>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</si>
  <si>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</si>
  <si>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</si>
  <si>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</si>
  <si>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</si>
  <si>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</si>
  <si>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</si>
  <si>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</si>
  <si>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</si>
  <si>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</si>
  <si>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</si>
  <si>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</si>
  <si>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</si>
  <si>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</si>
  <si>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</si>
  <si>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</si>
  <si>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</si>
  <si>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</si>
  <si>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</si>
  <si>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</si>
  <si>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Jefe Oficina OIS</t>
  </si>
  <si>
    <t>Omisión del debido proceso</t>
  </si>
  <si>
    <t xml:space="preserve">Fallas tecnológicas </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</si>
  <si>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</si>
  <si>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</si>
  <si>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</si>
  <si>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</si>
  <si>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</si>
  <si>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</si>
  <si>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</si>
  <si>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</si>
  <si>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</si>
  <si>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</si>
  <si>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</si>
  <si>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</si>
  <si>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</si>
  <si>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</si>
  <si>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</si>
  <si>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</si>
  <si>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</si>
  <si>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</si>
  <si>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</si>
  <si>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</si>
  <si>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</si>
  <si>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</si>
  <si>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</si>
  <si>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</si>
  <si>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</si>
  <si>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</si>
  <si>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</si>
  <si>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</si>
  <si>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</si>
  <si>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</si>
  <si>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</si>
  <si>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 xml:space="preserve">Director(a) Dirección de asuntos legales y contractuales </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</si>
  <si>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</si>
  <si>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</si>
  <si>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</si>
  <si>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</si>
  <si>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 xml:space="preserve">Divulgación del Código de Ética de la SDM y del Código de Buen Gobierno al Equipo de Trabajo de la Subdirección de Contravenciones de Tránsito.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</si>
  <si>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</si>
  <si>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</si>
  <si>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</si>
  <si>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</si>
  <si>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</si>
  <si>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</si>
  <si>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</si>
  <si>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</si>
  <si>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</si>
  <si>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</si>
  <si>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</si>
  <si>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</si>
  <si>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</si>
  <si>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</si>
  <si>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</si>
  <si>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</si>
  <si>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 xml:space="preserve">Dejar la información documentada a través del diligenciamiento de los formatos establecidos en los procedimientos. </t>
  </si>
  <si>
    <t>Director(a) de Control y Vigilancia</t>
  </si>
  <si>
    <t>No reportar las diferencias encontradas en la información suministrada por las Fiduciarias  y las Empresas de Transporte Público en favorecimiento  propio o de terceros. (DCV)</t>
  </si>
  <si>
    <t>Reconocimiento u otorgamiento de incentivo  a funcionario que no cumpla la totalidad de los requisitos, con el fin de beneficiar a un tercero  o a si mismo</t>
  </si>
  <si>
    <t xml:space="preserve">Procedimientos del proceso de GESTIÓN DE TRANSPORTE
E INFRAESTRUCTURA con puntos de control </t>
  </si>
  <si>
    <t>Orientar y liderar la formulación e implementación de las políticas, programas, proyectos y recursos, bajo los principios de eficacia, eficiencia y
efectividad, con el fin de dar cumplimiento a la misión, la visión y los objetivos estratégicos y fortalecer el desarrollo de la mejora continua.</t>
  </si>
  <si>
    <t>Garantizar estándares de calidad con énfasis en la difusión y promoción de toda la información pública, a partir de la articulación e implementación de las políticas sectoriales, que den alcance y cumplimiento a divulgación de resultados. Así mismo, propender por que la información y comunicación de la SDM sea adecuada a las necesidades específicas de la ciudadanía y de las partes interesadas.</t>
  </si>
  <si>
    <t>Gestionar, incorporar y asegurar la ejecución los recursos TICS mediante conceptos técnicos, estructuraciones, evaluaciones técnicas y soporte
a la infraestructura tecnológica y seguimiento de los proyectos de tecnología, generados en la Entidad, para apoyar el cumplimiento de la misión
y los objetivos institucionales</t>
  </si>
  <si>
    <t>Garantizar una adecuada planificación y gestión encaminada a atender las necesidades en los temas financieros, contables y presupuestales de la Entidad, de tal forma que la Entidad cumpla con sus objetivos y metas</t>
  </si>
  <si>
    <t xml:space="preserve">Prestar asesoría jurídica en todos los aspectos legales que la Secretaría Distrital de Movilidad requiera, ejercer la representación extrajudicial y
judicial de la entidad y acompañar a las distintas dependencias de la entidad en las diferentes etapas del trámite contractual, para coadyuvar el
logro de los objetivos institucionales, mediante la realización de un apoyo jurídico acorde con las necesidades y de cara al cumplimiento de los
objetivos estratégicos.
</t>
  </si>
  <si>
    <t>Elaborar estudios, planes, programas, estrategias,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Movilidad.</t>
  </si>
  <si>
    <t>x</t>
  </si>
  <si>
    <t>X</t>
  </si>
  <si>
    <t>RIESGO 4</t>
  </si>
  <si>
    <t>RIESGO 3</t>
  </si>
  <si>
    <t>RIESGO 5</t>
  </si>
  <si>
    <t>RIESGO 6</t>
  </si>
  <si>
    <t>RIESGO 7</t>
  </si>
  <si>
    <t>RIESGO 8</t>
  </si>
  <si>
    <t>RIESGO 9</t>
  </si>
  <si>
    <t>RIESGO 10</t>
  </si>
  <si>
    <t>Aplicación del PROCEDIMIENTO ADQUISICION DE SOFTWARE PE03-PRO</t>
  </si>
  <si>
    <t>Formular políticas e impartir los lineamientos para mejorar la seguridad vial en la ciudad, a través de estrategias, que permitan reducir la frecuencia y severidad de los siniestros viales.</t>
  </si>
  <si>
    <t>Socializaciónes del código de ética</t>
  </si>
  <si>
    <t>Realizar 2 Socialización del código de ética</t>
  </si>
  <si>
    <t>Realizar 2 socializaciones del manual de contratación y supervisión</t>
  </si>
  <si>
    <t>RIESGO 11</t>
  </si>
  <si>
    <t>RIESGO 12</t>
  </si>
  <si>
    <t>Velar por la adecuada prestación de los servicios directos e indirectos a cargo de la Dirección de Servicio al Ciudadano en cada uno de sus puntos de atención, buscando satisfacer las necesidades de las partes interesadas</t>
  </si>
  <si>
    <t>RIESGO 13</t>
  </si>
  <si>
    <t>RIESGO 14</t>
  </si>
  <si>
    <t>Rotación del personal en el SuperCADE de Movilidad (Av. Calle 13 N°37-35)</t>
  </si>
  <si>
    <t xml:space="preserve">Campañas comunicativas sobre el riesgo de cobro por la realización de un trámite para beneficio propio o de un tercero  
</t>
  </si>
  <si>
    <t>Implementación de lo dispuesto en el  procedimiento de los cursos de pedagogía por infracción a las normas de tránsito y transporte PM05-PR05</t>
  </si>
  <si>
    <t>Acceso a través del aplicativo Sistema Integrado de Información sobre Movilidad Urbana y Regional (SIMUR)  a los documentos - requisitos aportados por la ciudadanía para la inscripción en la Base de datos de exeptuados de pico y placa.</t>
  </si>
  <si>
    <t>RIESGO 15</t>
  </si>
  <si>
    <t>RIESGO 16</t>
  </si>
  <si>
    <t>RIESGO 17</t>
  </si>
  <si>
    <t>RIESGO 18</t>
  </si>
  <si>
    <t>RIESGO 19</t>
  </si>
  <si>
    <t>RIESGO 20</t>
  </si>
  <si>
    <t>Ejercer el control del tránsito y del transporte, detectando presuntas infracciones a las normas de tránsito y de transporte público, así como, expedir los actos y actuaciones administrativas, resolver las investigaciones administrativas en observancia de la normatividad vigente y efectuar el cobro de las obligaciones pecuniarias a favor de la Secretaría Distrital de Movilidad.</t>
  </si>
  <si>
    <t>RIESGO 21</t>
  </si>
  <si>
    <t>RIESGO 22</t>
  </si>
  <si>
    <t>RIESGO 23</t>
  </si>
  <si>
    <t>RIESGO 24</t>
  </si>
  <si>
    <t>RIESGO 25</t>
  </si>
  <si>
    <t>RIESGO 26</t>
  </si>
  <si>
    <t>RIESGO 27</t>
  </si>
  <si>
    <t>Aplicación del procedimiento asociado
con el riesgo, así:
PM04-PR07; PM04-PR14 y PM04-PR17</t>
  </si>
  <si>
    <t>Aplicación de los procedimientos asociados con el riesgo, así:
PM04-PR02; PM04-PR11; PM04-PR12; PM04-PR13 y PM04-PR15</t>
  </si>
  <si>
    <t>Aplicación del procedimiento asociado
con el riesgo, así:
PM04-PR26</t>
  </si>
  <si>
    <t>Aplicación del procedimiento asociado
con el riesgo, así:
PM04-PR13</t>
  </si>
  <si>
    <t>Aplicación del procedimiento asociado con el riesgo, así:
PM04-PR08</t>
  </si>
  <si>
    <t>Aplicación de los procedimientos asociados
con el riesgo, así:
PM04-PR06; PM04-PR19
Aplicar el  manual de contratación</t>
  </si>
  <si>
    <t xml:space="preserve">
Gestionar integralmente el Talento Humano de la Secretaría Distrital de Movilidad, mediante la definición e implementación de políticas, planes,
programas y proyectos que aseguren la provisión, el desarrollo integral durante la permanencia y el retiro del personal, de acuerdo con la
normatividad vigente y generando las condiciones laborales con las cuales los(as) servidores(as) públicos(as) contribuyan al cumplimiento de la
misión institucional.  </t>
  </si>
  <si>
    <t>Manipulacion de la informacion de la Estructuracion Financiera en los procesos de contratacion y verificacion financiera y evaluacion economica, para beneficio propio o de un tercero.</t>
  </si>
  <si>
    <t>RIESGO 28</t>
  </si>
  <si>
    <t>RIESGO 29</t>
  </si>
  <si>
    <t>RIESGO 30</t>
  </si>
  <si>
    <t>RIESGO 31</t>
  </si>
  <si>
    <t>RIESGO 32</t>
  </si>
  <si>
    <t>aplicar la resolucion 095 de 2017 por la cual se adopta el codigo de etica de la entidad la Secretaria Distrital de Movilidad  y se modifica la resolucion 649</t>
  </si>
  <si>
    <t>RIESGO 33</t>
  </si>
  <si>
    <t>RIESGO 34</t>
  </si>
  <si>
    <t>RIESGO 35</t>
  </si>
  <si>
    <t>RIESGO 36</t>
  </si>
  <si>
    <t>RIESGO 37</t>
  </si>
  <si>
    <t>RIESGO 38</t>
  </si>
  <si>
    <t>RIESGO 39</t>
  </si>
  <si>
    <t>RIESGO 40</t>
  </si>
  <si>
    <t>RIESGO 41</t>
  </si>
  <si>
    <t xml:space="preserve">Seguimiento mensual al control de préstamo de documentos del Archivo Central de la SDM </t>
  </si>
  <si>
    <t>Cumplimiento en la ejecución del procedimiento PA01-PR22</t>
  </si>
  <si>
    <t>RIESGO 42</t>
  </si>
  <si>
    <t>RIESGO 43</t>
  </si>
  <si>
    <t>RIESGO 44</t>
  </si>
  <si>
    <t>RIESGO 45</t>
  </si>
  <si>
    <t>RIESGO 46</t>
  </si>
  <si>
    <t>RIESGO 47</t>
  </si>
  <si>
    <t>RIESGO 48</t>
  </si>
  <si>
    <t>RIESGO 49</t>
  </si>
  <si>
    <t>Socialización de la aplicación de los PV01-PR02 Procedimiento de Auditoría Interna y PV01-PR03 Procedimiento para la Evaluación de Componentes del Sistema de Control Interno</t>
  </si>
  <si>
    <t>Aplicación de los procedimientos PV01-PR02 Procedimiento de Auditoría Interna y PV01-PR03 Procedimiento para la Evaluación de Componentes del Sistema de Control Interno</t>
  </si>
  <si>
    <t>Socialización de la Política de riesgos de la SDM haciendo enfoque en los de corrupción.</t>
  </si>
  <si>
    <t>Socializar el PV01-PR01 Procedimiento Formulación y Aprobación del Programa
Anual de Auditorías Internas - PAAI en comité de control interno y calidad</t>
  </si>
  <si>
    <t>Socialización del Manual de funciones y Decreto 567 de 2006 en lo relacionado con la OCI, al jefe de la OCI y ordenador del Gasto respectivo.</t>
  </si>
  <si>
    <t xml:space="preserve">Firma de cada receptor de documentos en la planillas respectivas y la radicacion en el libro de control </t>
  </si>
  <si>
    <t>RIESGO 50</t>
  </si>
  <si>
    <t>RIESGO 51</t>
  </si>
  <si>
    <t>Charlas sobre del Código de ética de la entidad (Resol. 095 del 05 de Junio de 2017)</t>
  </si>
  <si>
    <t>Socializar el mapa de riesgos a los miembros del proceso</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</si>
  <si>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</si>
  <si>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</si>
  <si>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</si>
  <si>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</si>
  <si>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</si>
  <si>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</si>
  <si>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</si>
  <si>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</si>
  <si>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</si>
  <si>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</si>
  <si>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</si>
  <si>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</si>
  <si>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</si>
  <si>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</si>
  <si>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</si>
  <si>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</si>
  <si>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</si>
  <si>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</si>
  <si>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</si>
  <si>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</si>
  <si>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</si>
  <si>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</si>
  <si>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</si>
  <si>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</si>
  <si>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</si>
  <si>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</si>
  <si>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</si>
  <si>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</si>
  <si>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Riesgo 30</t>
  </si>
  <si>
    <t>Riesgo 31</t>
  </si>
  <si>
    <t>Riesgo 32</t>
  </si>
  <si>
    <t>Riesgo 33</t>
  </si>
  <si>
    <t>Riesgo 34</t>
  </si>
  <si>
    <t>Riesgo 35</t>
  </si>
  <si>
    <t>Riesgo 36</t>
  </si>
  <si>
    <t>Riesgo 37</t>
  </si>
  <si>
    <t>Riesgo 38</t>
  </si>
  <si>
    <t>Riesgo 39</t>
  </si>
  <si>
    <t>Riesgo 40</t>
  </si>
  <si>
    <t>Riesgo 41</t>
  </si>
  <si>
    <t>Riesgo 42</t>
  </si>
  <si>
    <t>Riesgo 43</t>
  </si>
  <si>
    <t>Riesgo 44</t>
  </si>
  <si>
    <t>Riesgo 45</t>
  </si>
  <si>
    <t>Riesgo 46</t>
  </si>
  <si>
    <t>Riesgo 47</t>
  </si>
  <si>
    <t>Riesgo 48</t>
  </si>
  <si>
    <t>Riesgo 49</t>
  </si>
  <si>
    <t>Riesgo 50</t>
  </si>
  <si>
    <t>Riesgo 51</t>
  </si>
  <si>
    <t xml:space="preserve">Aplicación del procedimiento PM02-PR02 Revisión  Planes de Seguridad Vial con puntos de control. </t>
  </si>
  <si>
    <t xml:space="preserve">Aplicación del procedimiento asociado con el riesgo: PM04-PR03 "Revisión y Tránsito (ET) de demanda y de atención
de usuarios (EDAU) que trata el decreto 596 de 2007
</t>
  </si>
  <si>
    <t>Documentación del procedimiento</t>
  </si>
  <si>
    <t xml:space="preserve">Seguimiento bimensual a la matriz del PAA por cada Subsecretaría.  </t>
  </si>
  <si>
    <t>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t>
  </si>
  <si>
    <t>Estructurar y evaluar procesos de adquisición de software, para beneficio propio o de un tercero</t>
  </si>
  <si>
    <t>Perdidad de memria iinstitucional</t>
  </si>
  <si>
    <t xml:space="preserve">Aplicación del procedimento CONTROL DE CAMBIOS PA04 PR02  </t>
  </si>
  <si>
    <t>Aplicación del procedimento  ADMINISTRACION DE USUARIO PA04-PR03</t>
  </si>
  <si>
    <t>Cumplimiento de los procedimientos relacionados  y utilizacion de formatos</t>
  </si>
  <si>
    <t>Formatos diligenciados y cambios aprobados y desplegados</t>
  </si>
  <si>
    <t>Formatos diligenciados de usuarios atendidos y mesa de ayuda</t>
  </si>
  <si>
    <t>Cambios o creaciones revisados  / cambios solicitados</t>
  </si>
  <si>
    <t xml:space="preserve">circular 003 de 2013 SDM </t>
  </si>
  <si>
    <t xml:space="preserve">Conceptos Tecnicos VERIFICADOS y aprobados  / conceptos tecnicos solicitados
</t>
  </si>
  <si>
    <t xml:space="preserve">Estudios previos vericados aprobados y publicados/Adjudicación de contratos 
</t>
  </si>
  <si>
    <t>Socialización del procedimiento y puntos de control PM02-PR02 y sus anexos.</t>
  </si>
  <si>
    <t>Realizar  jornada de socialización sobre el Código  Código de Ética  de la SDM a los servidores del proceso</t>
  </si>
  <si>
    <t xml:space="preserve">Listado de asistencia </t>
  </si>
  <si>
    <t>(Número de servidores del proceso socializados sobre el código de ética de la SDM/ Total de servidores del procesos )*100</t>
  </si>
  <si>
    <t xml:space="preserve">Socialización del Manual de funciones, Manual de Contratación y Decreto 567 de 2006 </t>
  </si>
  <si>
    <t xml:space="preserve">Realizar  jornada de socialización sobre el Manual de funciones, Manual de Contratación y Decreto 567 de 2006 </t>
  </si>
  <si>
    <t>Listado de asistencia</t>
  </si>
  <si>
    <t>(Número de servidores del proceso socializados sobre socialización sobre el Manual de funciones, Manual de Contratación y Decreto 567 de 2006 / Total de servidores del procesos )*100</t>
  </si>
  <si>
    <t>Ene - Dic
2018</t>
  </si>
  <si>
    <t>(Cantidad de turnos prioritarios asignados en el mes) &gt;0</t>
  </si>
  <si>
    <r>
      <t xml:space="preserve">Estructurar e Implementar una estrategia comunicativa dirigida a los ciudadanos sobre el NO cobro por la realización de trámites 
</t>
    </r>
    <r>
      <rPr>
        <b/>
        <sz val="10"/>
        <rFont val="Tahoma"/>
        <family val="2"/>
      </rPr>
      <t/>
    </r>
  </si>
  <si>
    <t xml:space="preserve">Desarrollar jornadas de inducción y reinducción en las implicaciones sancionatorias por el cobro por la realización de trámites 
</t>
  </si>
  <si>
    <t xml:space="preserve">Generar únicamente por parte de la Autoridad de Tránsito la orden de entrega de vehículo inmovilizado por medio del Sistema SICON. 
</t>
  </si>
  <si>
    <t xml:space="preserve">Verificación de documentos con los documentologos asignados al Supercade. </t>
  </si>
  <si>
    <t xml:space="preserve">Desde el  2 de febrero de 2018 hasta el  31 de diciembre de 2018. </t>
  </si>
  <si>
    <t>Entrega irregular de licencias de conducción suspendidas o canceladas, por parte de un servidor  público en provecho propio o de un tercero. 
(SCT)</t>
  </si>
  <si>
    <t xml:space="preserve">Reforzar la aplicación del Procedimiento para la audiencia de ordenes de comparendo  por conducir en estado de embriaguez. (PM03 -PR12) mediante socializaciones al equipo de trabajo de la  Subdirección de Contravenciones de Tránsito. </t>
  </si>
  <si>
    <t>Ocurrencia de la caducidad de las investigaciones administrativas por violación a las normas de transporte y en los procesos contravencionales para beneficio propio o de un tercero
(SITP - SCT - DPA)</t>
  </si>
  <si>
    <t xml:space="preserve">Seguimiento a la base de datos  que genera la audiencia dentro de los términos establecidos en el Articulo 136 del código nacional de tránsito. </t>
  </si>
  <si>
    <t xml:space="preserve">Base de datos de la Subdirección de Contravenciones de Tránsito   con el respectivo seguimiento. </t>
  </si>
  <si>
    <t xml:space="preserve">Una (1)  base de datos de la Subdirección de Contravenciones de Tránsito   con el respectivo seguimiento. </t>
  </si>
  <si>
    <t xml:space="preserve">Una (1) base de datos de la DPA actualizada de los expedientes de segunda instancia recibidos en la vigencia. </t>
  </si>
  <si>
    <t>Divulgación del Código de Ética de la SDM y del Código de Buen Gobierno al Equipo de Trabajo de la Dirección de Procesos Administrativos, Subdirección de Investigaciones de Transporte público y  Subdirección de Contravenciones de Tránsito.</t>
  </si>
  <si>
    <t>Director(a) de Procesos Administrativos 
Subdirector(a) de Investigaciones de Transporte Público
Subdirector(a) de Contravenciones de Tránsito</t>
  </si>
  <si>
    <t xml:space="preserve">Divulgación del Código de Ética de la SDM y del Código de Buen Gobierno al Equipo de Trabajo de la Subdirección de Jurisdicción Coactiva. </t>
  </si>
  <si>
    <t>Los controles establecidos  se encuentran documentados mediante la aplicación de los siguientes formatos:  verificación de rutas, informe de visita, visita técnica, acompañamiento a operativos y reportes de gestión.</t>
  </si>
  <si>
    <t xml:space="preserve">Formatos: PM03-PR01-F01;  PM03-PR02-F01, PM03-PR07-F01;  PM03-PR07-F02;  PM03-PR08-F02 y PA01-PR01-MD01 </t>
  </si>
  <si>
    <t xml:space="preserve">(No. de formatos diligenciados establecidos en los procedimientos  / No. de formatos por diligenciar establecidos en los procedimientos)*100  </t>
  </si>
  <si>
    <t xml:space="preserve">Divulgación del Código de Ética de la SDM y del Código de Buen Gobierno al Equipo de Trabajo de la Dirección de Control y Vigilancia. </t>
  </si>
  <si>
    <t>Los controles establecidos  se encuentran documentados mediante la aplicación del  formato revisión y verificación de información.</t>
  </si>
  <si>
    <t xml:space="preserve">Formatos:   PM03-PR03-F01  y PA01-PR01-MD01. </t>
  </si>
  <si>
    <t xml:space="preserve">Los controles establecidos  se encuentran documentados mediante la aplicación de los  formatos: acta de visita administrativa, informe de visita administrativa, modelo de cartas y oficios y modelo de memorando, </t>
  </si>
  <si>
    <t xml:space="preserve">Formatos: PM03-PR05-F18, PM03-PR05-F19; PA01-PR01-MD01 y PA01-PR01-MD02. </t>
  </si>
  <si>
    <t>No reportar intencionalmente el no cumplimiento de las garantías, por parte de los contratistas.</t>
  </si>
  <si>
    <t>Ejecutar las políticas relacionadas con la gestión del tránsito en la ciudad de Bogotá D.C, con el fin de contribuir con la seguridad vial y la movilidad de la Ciudad.</t>
  </si>
  <si>
    <t>De Enero 1° a Diciembre 31 de 2018</t>
  </si>
  <si>
    <t xml:space="preserve">Dejar la información documentada a través del diligenciamiento de los formatos establecidos en los puntos de control de los procedimientos. </t>
  </si>
  <si>
    <t xml:space="preserve">Divulgación del Código de Ética a los servidores de la SDM y del Código de Buen Gobierno a los Directivos de la dependencia. </t>
  </si>
  <si>
    <t>Formatos   identificados en los puntos de control de los procedimientos: PM04-PR02; PM04-PR11; PM04-PR12; PM04-PR13 y PM04-PR15</t>
  </si>
  <si>
    <t>(No. De formatos diligenciados identificados en los puntos de control de los procedimientos  / No. De formatos por diligenciar identificados en los puntos de control de los procedimientos)*100</t>
  </si>
  <si>
    <t>Aplicación del procedimiento asociado con el riesgo, así:
PM04-PR26
Seguimiento y control a garantías de los contratos de señalización vial.</t>
  </si>
  <si>
    <t>Dejar la información documentada a través del diligenciamiento de los formatos establecidos en los puntos de control del procedimiento</t>
  </si>
  <si>
    <t>Formatos   identificados en los puntos de control del procedimiento PM04-PR26</t>
  </si>
  <si>
    <t>(No. De formatos diligenciados identificados en los puntos de control del procedimiento  / No. De formatos por diligenciar identificados en los puntos de control del procedimiento)*100</t>
  </si>
  <si>
    <t>Formatos   identificados en los puntos de control del procedimiento PM04-PR13</t>
  </si>
  <si>
    <t>Viabilizar, autorizar o no Planes de Manejo de Tránsito para obras y realizar seguimiento a su implementación, en beneficio propio o de un tercero</t>
  </si>
  <si>
    <t>Aplicación del procedimiento asociado con el riesgo, así:
PM04-PR08 "Viabilizar, autorizar o no Planes de Manejo de Tránsito para obras y realizar seguimiento a su implementación"</t>
  </si>
  <si>
    <t>Divulgación del Código de Ética a los servidores de la SDM y del Código de Buen Gobierno a los Directivos de la dependencia. |</t>
  </si>
  <si>
    <t>Formatos   identificados en los puntos de control del procedimiento PM04-PR08</t>
  </si>
  <si>
    <t xml:space="preserve">Director(a)de Control y Vigilancia
</t>
  </si>
  <si>
    <t>Emitir conceptos  técnicos sobre planes de manejo de tránsito (PMT) por eventos y/o aglomeraciones  en beneficio propio o de un tercero</t>
  </si>
  <si>
    <t>Aplicación del procedimiento asociado con el riesgo, así:
PM04-PR27 "Emisión de conceptos técnicos sobre planes de manejo de
tránsito (PMT) por eventos y/o aglomeraciones"</t>
  </si>
  <si>
    <t>Divulgación del Código de Ética a los servidores de la SDM y del Código de Buen Gobierno a los Directivos de la dependencia.</t>
  </si>
  <si>
    <t>Formatos   identificados en los puntos de control del procedimiento PM04-PR27</t>
  </si>
  <si>
    <t>Director(a) de Control y Vigilancia
Director(a) de Seguridad Víal y comportamiento del Tránsito</t>
  </si>
  <si>
    <t>Elaborar estudios previos para procesos de contratación  de semaforización en beneficio
propio o de terceros</t>
  </si>
  <si>
    <t xml:space="preserve">Formatos   identificados en los puntos de control de los procedimientos: PM04-PR07; PM04-PR14 y PM04-PR17; </t>
  </si>
  <si>
    <t>Emitir conceptos sobre la revisión de estudios de tránsito, para proyectos de estudios de movilidad de desarrollo urbanísticos y arquitectónicos en el Distrito capital, en favor de terceros</t>
  </si>
  <si>
    <t>Formatos   identificados en los puntos de control del procedimiento PM04-PR03</t>
  </si>
  <si>
    <t>Director(a) de Seguridad Víal y comportamiento del Tránsito</t>
  </si>
  <si>
    <t>Aplicación del procedimiento asociado
con el riesgo, así:
PM04-PR06
Revisión y aprobación de diseños semafóricos.
PM04-PR19
Expansión y modificación de la red semafórica de Bogota D.C</t>
  </si>
  <si>
    <t xml:space="preserve">Formatos   identificados en los puntos de control de los procedimientos: PM04-PR06 y PM04-PR19; </t>
  </si>
  <si>
    <t>Alteración, modificación u omisión en el cumplimiento de requisitos en  procesos de
selección, promoción y vinculación para favorecer a un tercero</t>
  </si>
  <si>
    <t>Aplicar lo establecido  en los Procedimientos PA03-PR22-Procedimiento Estructuracion Financiera en los procesos Contractuales y PA03-PR25 Procedimiento verificacion financiera y evaluacion económica en los procesos contractuales.</t>
  </si>
  <si>
    <t>02/01/2018 al 30 de diciembre de 2018</t>
  </si>
  <si>
    <t xml:space="preserve">socializar  cartilla OPGET a los funcionarios dela Subdireccion Financiera.encargados de la elaboracion de las ordenes de pago
Semestral </t>
  </si>
  <si>
    <t>Aplicar la Resolucion  095 de 2017 por la cual se adopta el codigo de Etica de la entidad la Secretaria Distrital de Movilidad.</t>
  </si>
  <si>
    <t>Socializar manual de politicas contables a los funcionarios de la Subdireccion Financiera.encargodos de la informacion contable
Semestral</t>
  </si>
  <si>
    <t>2 socialización</t>
  </si>
  <si>
    <t>2  socializaciones</t>
  </si>
  <si>
    <t xml:space="preserve">Actualización de los documentos en materia contractual que se encuentran en el Proceso </t>
  </si>
  <si>
    <t>Documentos en materia contractual  actualizados y publicados en la Intranet en el proceso de gestion legal y contractual.</t>
  </si>
  <si>
    <t>No. De docuemntos  en materia contractual publicados/ Total de documentos en materia contractual actualizados</t>
  </si>
  <si>
    <t>Socializacion del instructivo para la organización de expedientes contractuales</t>
  </si>
  <si>
    <t>Correo electronico remitido a todos los servidosres del proceso
Actas de asistencia</t>
  </si>
  <si>
    <t>Carolina Pombo Rivera</t>
  </si>
  <si>
    <t>Socializacion realizada sobre el instructivo/Total de socializaciones programadas (2 en el semestre)</t>
  </si>
  <si>
    <t xml:space="preserve">Actualización de los documentos en materia de representación judicial que se encuentran en el Proceso </t>
  </si>
  <si>
    <t>Documentos en materia de representación judicial actualizados y publicados en la Intranet en el proceso de gestión legal y contractual.</t>
  </si>
  <si>
    <t>No. De docuemntos  en materia de representación judicial publicados/ Total de documentos en materia de representación judicial actualizados</t>
  </si>
  <si>
    <t>Socialización del procedimiento de Expedición de certificaciones contractuales con los servidores encargados del tema</t>
  </si>
  <si>
    <t>Correo electronico remitido aservidores encargados del tema
Actas de asistencia de los servidores encargados del tema</t>
  </si>
  <si>
    <t>Realizar socialización a todos los servidores del proceso sobre las politicas del subsistema de seguridad de la información aplicables al proceso .</t>
  </si>
  <si>
    <t>Correo electronico remitido a todos los servidores 
Actas de asistencia de los servidores del proceso</t>
  </si>
  <si>
    <t>No. De socializaciones realizadas/No. De socialización realizada proyectadas (2 en el año)</t>
  </si>
  <si>
    <t xml:space="preserve">Pérdida de recursos físicos de la Entidad, en beneficio propio o de un tercero </t>
  </si>
  <si>
    <t>Inexistencia de bienes requeridos para el normal funcionamiento de la Entidad.</t>
  </si>
  <si>
    <t>Pólizas</t>
  </si>
  <si>
    <t xml:space="preserve">Verificación, revisión y validación </t>
  </si>
  <si>
    <t xml:space="preserve">Pérdida de la documentación almacenada en el archivo central de la entidad en beneficio propio o de un tercero </t>
  </si>
  <si>
    <t xml:space="preserve">Elaborar informe de registro de préstamos  y reportar situaciones especiales  por pérdida de documentos
</t>
  </si>
  <si>
    <t>Proteger la función pública al interior de la Secretaría Distrital de Movilidad, adelantando las actuaciones disciplinarias relacionadas con sus servidores y ex servidores, determinando así la posible responsabilidad frente a la ocurrencia de conductas disciplinables. Fomentar en los
servidores públicos de la Entidad, acciones preventivas con el fin de evitar la incursión en comportamientos disciplinables, de conformidad con la Ley 734 de 2002 y demás normas concordantes</t>
  </si>
  <si>
    <t>PERDIDA O DESTRUCCIÓN DE EXPEDIENTES Y/O DOCUMENTOS PROBATORIOS QUE LOS COMPONEN EN BENEFICIO PROPIO O DE UN TERCERO</t>
  </si>
  <si>
    <t>Verificar la eficacia, eficiencia y efectividad del desarrollo, sostenibilidad y mejora continua del Sistema Integrado de Gestión y el Sistema de Control Interno en la SDM, a través de la planeación, organización, dirección y control de las actividades propias de la OCI.</t>
  </si>
  <si>
    <t>Favorecimiento a terceros y aceptación de dádivas o sobornos para el desarrollo de estudios particulares y estructuración de procesos de contratación dirigidos</t>
  </si>
  <si>
    <t>SEMESTRALMENTE</t>
  </si>
  <si>
    <t>SOCIALIZACIÓN DEL CÓDIGO DE ÉTICA</t>
  </si>
  <si>
    <t>SOCIALIZAR EL MAPA DE RIESGOS DEL PROCESO</t>
  </si>
  <si>
    <t>Riesgo 52</t>
  </si>
  <si>
    <t>RIESGO 52</t>
  </si>
  <si>
    <t>Aplicación del procedimiento asociado
con el riesgo, así:
PM04-PR06
Revisión y aprobación de diseños semafóricos.
PM04-PR19
Expansión y modificación de la red semafórica de Bogota D.C</t>
  </si>
  <si>
    <t xml:space="preserve">FEBRERO A DICIEMBRE 2018 </t>
  </si>
  <si>
    <t xml:space="preserve">Cambios aprobados y desplegados  / cambios solicitados </t>
  </si>
  <si>
    <t xml:space="preserve"> Estudios verifcados y aprobados /Estudios realizados y documentados OIS</t>
  </si>
  <si>
    <t>Emitir conceptos o informes o viabilidades en favorecimiento a terceros.</t>
  </si>
  <si>
    <t>Socialización del Código de ética vigente de la entidad</t>
  </si>
  <si>
    <t>Socialización del Código de Ética de la SDM y del Código de Buen Gobierno al equipo de trabajo</t>
  </si>
  <si>
    <t xml:space="preserve">Listado de Asistencia y/o Acta y/o Documento de socialización. </t>
  </si>
  <si>
    <t>No. de socializaciones realizadas/No. de socializaciones proyectadas (1 en el año)</t>
  </si>
  <si>
    <t xml:space="preserve">Aplicación de los procedimientos:
PM01-PR01
PM01-PR02
PM01-PR03
PM01-PR04
PM01-PR05
PM01-PR07
PM01-PR08  </t>
  </si>
  <si>
    <t>Socialización de los procedimientos del Proceso de Gestión de Transporte e Infraestructura</t>
  </si>
  <si>
    <t>No. de socializaciones realizadas/No. de socializaciones proyectadas (2 en el año)</t>
  </si>
  <si>
    <t>Tráfico de influencia</t>
  </si>
  <si>
    <t>Desconocimiento y falta de aplicación de los procedimientos</t>
  </si>
  <si>
    <t>Riesgo 53</t>
  </si>
  <si>
    <t>RIESGO 53</t>
  </si>
  <si>
    <t xml:space="preserve">Aplicación de los procedimientos:  PM01-PR01, PM01-PR02, PM01-PR03, PM01-PR04, PM01-PR05, PM01-PR07, PM01-PR08  </t>
  </si>
  <si>
    <t>V. 1.0</t>
  </si>
  <si>
    <t>MAPA DE RIESGOS DE CORRUPCIÓN-SDM-2018</t>
  </si>
  <si>
    <t xml:space="preserve"> MAPA DE RIESGOS DE CORRUPCIÓN  </t>
  </si>
  <si>
    <t>Fecha: 31/01/2018</t>
  </si>
  <si>
    <t>Versión de Actualización: Versión 1.0</t>
  </si>
  <si>
    <t>Los sistemas de información son suceptibles de perdida manipulacion o adulteracion por uso indebido, inhadecuado o no autorizado de la información e incorporación de código malicioso o malintencionado para beneficio propio o de un tercero</t>
  </si>
  <si>
    <t xml:space="preserve">Direccionar la ejecución del presupuesto del proyecto de inversión para beneficio propio o de terceros.
</t>
  </si>
  <si>
    <t>Elaborar conceptos tecnicos o Viabilidades sobre proyectos de tecnoligia de información y comuncación, para el favorecimiento propio o de  un tercero</t>
  </si>
  <si>
    <t>Venta de digiturnos para beneficio propio o  de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</si>
</sst>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quot;$&quot;\ * #,##0.00_ ;_ &quot;$&quot;\ * \-#,##0.00_ ;_ &quot;$&quot;\ * &quot;-&quot;??_ ;_ @_ "/>
    <numFmt numFmtId="165" formatCode="_-* #,##0\ _€_-;\-* #,##0\ _€_-;_-* &quot;-&quot;??\ _€_-;_-@_-"/>
  </numFmts>
  <fonts count="67"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sz val="8"/>
      <color theme="1"/>
      <name val="Arial"/>
      <family val="2"/>
    </font>
    <font>
      <b/>
      <sz val="8"/>
      <color theme="1"/>
      <name val="Arial"/>
      <family val="2"/>
    </font>
    <font>
      <b/>
      <sz val="8"/>
      <color theme="1"/>
      <name val="Calibri"/>
      <family val="2"/>
      <scheme val="minor"/>
    </font>
    <font>
      <b/>
      <sz val="12"/>
      <name val="Arial"/>
      <family val="2"/>
    </font>
    <font>
      <sz val="9"/>
      <color theme="1"/>
      <name val="Arial"/>
      <family val="2"/>
    </font>
    <font>
      <sz val="9"/>
      <color theme="1"/>
      <name val="Calibri"/>
      <family val="2"/>
      <scheme val="minor"/>
    </font>
    <font>
      <sz val="9"/>
      <name val="Arial"/>
      <family val="2"/>
    </font>
    <font>
      <u/>
      <sz val="8"/>
      <color theme="1"/>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s>
  <cellStyleXfs count="17">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xf numFmtId="43" fontId="58" fillId="0" borderId="0" applyFont="0" applyFill="0" applyBorder="0" applyAlignment="0" applyProtection="0"/>
  </cellStyleXfs>
  <cellXfs count="1691">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0" fillId="0" borderId="0" xfId="0" quotePrefix="1"/>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2"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applyAlignment="1">
      <alignment horizontal="center" vertical="center"/>
    </xf>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0" borderId="33" xfId="0" applyFont="1" applyBorder="1" applyAlignment="1" applyProtection="1">
      <alignment vertical="top"/>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3"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5"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14" borderId="36" xfId="0" applyFont="1" applyFill="1" applyBorder="1" applyAlignment="1" applyProtection="1">
      <alignment horizontal="center" vertical="center" wrapText="1"/>
    </xf>
    <xf numFmtId="0" fontId="15" fillId="33" borderId="4"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protection locked="0"/>
    </xf>
    <xf numFmtId="0" fontId="27" fillId="14" borderId="22"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xf>
    <xf numFmtId="0" fontId="23" fillId="0" borderId="39" xfId="0" applyFont="1" applyBorder="1" applyProtection="1"/>
    <xf numFmtId="0" fontId="23" fillId="0" borderId="0" xfId="0" applyFont="1" applyBorder="1" applyProtection="1"/>
    <xf numFmtId="0" fontId="23" fillId="0" borderId="26" xfId="0" applyFont="1" applyBorder="1" applyProtection="1"/>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7" xfId="0" applyFont="1" applyFill="1" applyBorder="1" applyAlignment="1" applyProtection="1">
      <alignment horizontal="center" vertical="center" wrapText="1"/>
    </xf>
    <xf numFmtId="9" fontId="27" fillId="14" borderId="6" xfId="0" applyNumberFormat="1"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wrapText="1"/>
    </xf>
    <xf numFmtId="9" fontId="2" fillId="0" borderId="54" xfId="0" applyNumberFormat="1" applyFont="1" applyBorder="1" applyAlignment="1" applyProtection="1">
      <alignment horizontal="center" vertical="center"/>
    </xf>
    <xf numFmtId="0" fontId="2" fillId="0" borderId="54" xfId="0" applyFont="1" applyBorder="1" applyAlignment="1" applyProtection="1">
      <alignment horizontal="center" vertical="center"/>
    </xf>
    <xf numFmtId="0" fontId="27" fillId="14" borderId="55" xfId="0" applyFont="1" applyFill="1" applyBorder="1" applyAlignment="1" applyProtection="1">
      <alignment horizontal="center" vertical="center"/>
    </xf>
    <xf numFmtId="0" fontId="27" fillId="0" borderId="7" xfId="0" applyFont="1" applyFill="1" applyBorder="1" applyAlignment="1" applyProtection="1">
      <alignment horizontal="justify" vertical="center" wrapText="1"/>
      <protection locked="0"/>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7" fillId="0" borderId="56" xfId="0" applyFont="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wrapText="1"/>
      <protection hidden="1"/>
    </xf>
    <xf numFmtId="0" fontId="2" fillId="0" borderId="73"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7" fillId="0" borderId="6" xfId="0" applyFont="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9" fillId="0" borderId="1" xfId="0" applyFont="1" applyBorder="1" applyAlignment="1">
      <alignment horizontal="center" vertical="center"/>
    </xf>
    <xf numFmtId="0" fontId="29" fillId="0" borderId="1" xfId="0" applyFont="1" applyBorder="1"/>
    <xf numFmtId="0" fontId="2" fillId="0" borderId="56" xfId="0" applyFont="1" applyFill="1" applyBorder="1" applyAlignment="1" applyProtection="1">
      <alignment horizontal="center" vertical="center" wrapText="1"/>
    </xf>
    <xf numFmtId="9" fontId="2" fillId="0" borderId="25" xfId="0" applyNumberFormat="1" applyFont="1" applyFill="1" applyBorder="1" applyAlignment="1" applyProtection="1">
      <alignment horizontal="center" vertical="center"/>
    </xf>
    <xf numFmtId="9" fontId="2" fillId="0" borderId="10"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0" fontId="27" fillId="0" borderId="9" xfId="0" applyFont="1" applyBorder="1" applyAlignment="1" applyProtection="1">
      <alignment horizontal="center" vertical="center"/>
    </xf>
    <xf numFmtId="9" fontId="27" fillId="14" borderId="9" xfId="0" applyNumberFormat="1" applyFont="1" applyFill="1" applyBorder="1" applyAlignment="1" applyProtection="1">
      <alignment horizontal="center" vertical="center" wrapText="1"/>
    </xf>
    <xf numFmtId="9" fontId="27" fillId="14" borderId="10" xfId="0" applyNumberFormat="1" applyFont="1" applyFill="1" applyBorder="1" applyAlignment="1" applyProtection="1">
      <alignment horizontal="center" vertical="center" wrapText="1"/>
    </xf>
    <xf numFmtId="14" fontId="27" fillId="0" borderId="10"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protection hidden="1"/>
    </xf>
    <xf numFmtId="0" fontId="29" fillId="0" borderId="1" xfId="0" applyFont="1" applyBorder="1" applyAlignment="1">
      <alignment horizontal="center" vertical="center" wrapText="1"/>
    </xf>
    <xf numFmtId="0" fontId="27" fillId="14"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14" borderId="6" xfId="0" applyFont="1" applyFill="1" applyBorder="1" applyAlignment="1" applyProtection="1">
      <alignment horizontal="center" vertical="center"/>
    </xf>
    <xf numFmtId="0" fontId="2" fillId="0" borderId="7" xfId="0" applyFont="1" applyBorder="1" applyAlignment="1" applyProtection="1">
      <alignment horizontal="center" vertical="center" wrapText="1"/>
      <protection hidden="1"/>
    </xf>
    <xf numFmtId="0" fontId="27" fillId="0" borderId="45"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xf>
    <xf numFmtId="0" fontId="2" fillId="0" borderId="73" xfId="0" applyFont="1" applyFill="1" applyBorder="1" applyAlignment="1" applyProtection="1">
      <alignment horizontal="center" vertical="center" wrapText="1"/>
      <protection locked="0"/>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9" fillId="0" borderId="1" xfId="0" applyFont="1" applyBorder="1" applyAlignment="1">
      <alignment horizontal="center" vertical="center"/>
    </xf>
    <xf numFmtId="0" fontId="27" fillId="0" borderId="9" xfId="0" applyFont="1" applyBorder="1" applyAlignment="1" applyProtection="1">
      <alignment horizontal="center" vertical="center" wrapText="1"/>
      <protection hidden="1"/>
    </xf>
    <xf numFmtId="0" fontId="27" fillId="14" borderId="60" xfId="0" applyFont="1" applyFill="1" applyBorder="1" applyAlignment="1" applyProtection="1">
      <alignment horizontal="justify" vertical="center" wrapText="1"/>
      <protection locked="0"/>
    </xf>
    <xf numFmtId="9" fontId="27" fillId="14" borderId="54" xfId="0" applyNumberFormat="1"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2" fillId="14" borderId="55" xfId="0" applyFont="1" applyFill="1" applyBorder="1" applyAlignment="1" applyProtection="1">
      <alignment horizontal="justify" vertical="top" wrapText="1"/>
      <protection locked="0"/>
    </xf>
    <xf numFmtId="0" fontId="2" fillId="14" borderId="66" xfId="0" applyFont="1" applyFill="1" applyBorder="1" applyAlignment="1" applyProtection="1">
      <alignment horizontal="center" vertical="center" wrapText="1"/>
      <protection locked="0"/>
    </xf>
    <xf numFmtId="9" fontId="27" fillId="0" borderId="55" xfId="0" applyNumberFormat="1" applyFont="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4" xfId="0" applyFont="1" applyFill="1" applyBorder="1" applyAlignment="1" applyProtection="1">
      <alignment horizontal="justify" vertical="center" wrapText="1"/>
      <protection locked="0"/>
    </xf>
    <xf numFmtId="0" fontId="2" fillId="0" borderId="34" xfId="0" applyFont="1" applyFill="1" applyBorder="1" applyAlignment="1" applyProtection="1">
      <alignment horizontal="center" vertical="center" wrapText="1"/>
      <protection locked="0"/>
    </xf>
    <xf numFmtId="9" fontId="2" fillId="0" borderId="54"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23" fillId="0" borderId="4" xfId="0" applyFont="1" applyBorder="1" applyProtection="1"/>
    <xf numFmtId="0" fontId="23" fillId="0" borderId="22" xfId="0" applyFont="1" applyBorder="1" applyProtection="1"/>
    <xf numFmtId="0" fontId="27" fillId="0" borderId="7" xfId="0" applyFont="1" applyBorder="1" applyAlignment="1" applyProtection="1">
      <alignment horizontal="justify" vertical="center" wrapText="1"/>
    </xf>
    <xf numFmtId="0" fontId="23" fillId="14" borderId="35" xfId="0" applyFont="1" applyFill="1" applyBorder="1" applyProtection="1"/>
    <xf numFmtId="0" fontId="27" fillId="14" borderId="7" xfId="0" applyFont="1" applyFill="1" applyBorder="1" applyAlignment="1" applyProtection="1">
      <alignment horizontal="justify" vertical="center" wrapText="1"/>
      <protection locked="0"/>
    </xf>
    <xf numFmtId="0" fontId="23" fillId="14" borderId="39" xfId="0" applyFont="1" applyFill="1" applyBorder="1" applyProtection="1"/>
    <xf numFmtId="0" fontId="23" fillId="14" borderId="40" xfId="0" applyFont="1" applyFill="1" applyBorder="1" applyProtection="1"/>
    <xf numFmtId="0" fontId="23" fillId="14" borderId="55" xfId="0" applyFont="1" applyFill="1" applyBorder="1" applyProtection="1"/>
    <xf numFmtId="0" fontId="23" fillId="14" borderId="45" xfId="0" applyFont="1" applyFill="1" applyBorder="1" applyProtection="1"/>
    <xf numFmtId="0" fontId="23" fillId="14" borderId="28" xfId="0" applyFont="1" applyFill="1" applyBorder="1" applyProtection="1"/>
    <xf numFmtId="0" fontId="27" fillId="0" borderId="51"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14" fontId="27" fillId="0" borderId="54" xfId="0" applyNumberFormat="1"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protection hidden="1"/>
    </xf>
    <xf numFmtId="14" fontId="27" fillId="0" borderId="70" xfId="0" applyNumberFormat="1"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protection hidden="1"/>
    </xf>
    <xf numFmtId="0" fontId="23" fillId="14" borderId="55" xfId="0" applyFont="1" applyFill="1" applyBorder="1" applyAlignment="1" applyProtection="1">
      <alignment horizontal="center" vertical="center"/>
    </xf>
    <xf numFmtId="0" fontId="23" fillId="0" borderId="45" xfId="0" applyFont="1" applyBorder="1" applyAlignment="1" applyProtection="1">
      <alignment horizontal="center" vertical="center" wrapText="1"/>
    </xf>
    <xf numFmtId="9" fontId="27" fillId="14" borderId="5" xfId="0" applyNumberFormat="1" applyFont="1" applyFill="1" applyBorder="1" applyAlignment="1" applyProtection="1">
      <alignment horizontal="center" vertical="center" wrapText="1"/>
    </xf>
    <xf numFmtId="9" fontId="2" fillId="0" borderId="10" xfId="0" applyNumberFormat="1"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14" borderId="45" xfId="0" applyFont="1" applyFill="1" applyBorder="1" applyAlignment="1" applyProtection="1">
      <alignment horizontal="center" vertical="center" wrapText="1"/>
    </xf>
    <xf numFmtId="9" fontId="2" fillId="14" borderId="54"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xf>
    <xf numFmtId="0" fontId="2" fillId="36" borderId="55" xfId="0" applyFont="1" applyFill="1" applyBorder="1" applyAlignment="1" applyProtection="1">
      <alignment vertical="center" wrapText="1"/>
      <protection locked="0"/>
    </xf>
    <xf numFmtId="1" fontId="2" fillId="36" borderId="55" xfId="0" applyNumberFormat="1" applyFont="1" applyFill="1" applyBorder="1" applyAlignment="1" applyProtection="1">
      <alignment vertical="center" wrapText="1"/>
      <protection locked="0"/>
    </xf>
    <xf numFmtId="0" fontId="0" fillId="0" borderId="16" xfId="0" applyBorder="1" applyAlignment="1">
      <alignment horizontal="center" vertical="center"/>
    </xf>
    <xf numFmtId="0" fontId="59" fillId="0" borderId="19" xfId="0" applyFont="1" applyBorder="1" applyAlignment="1">
      <alignment horizontal="center" vertical="center"/>
    </xf>
    <xf numFmtId="0" fontId="59" fillId="0" borderId="19" xfId="0" applyFont="1" applyBorder="1" applyAlignment="1">
      <alignment horizontal="center" vertical="center" wrapText="1"/>
    </xf>
    <xf numFmtId="0" fontId="59" fillId="0" borderId="19" xfId="0" applyFont="1" applyBorder="1" applyAlignment="1">
      <alignment horizontal="center"/>
    </xf>
    <xf numFmtId="0" fontId="59" fillId="0" borderId="19" xfId="0" applyFont="1" applyBorder="1" applyAlignment="1">
      <alignment horizontal="center" wrapText="1"/>
    </xf>
    <xf numFmtId="0" fontId="46" fillId="0" borderId="62" xfId="0" applyFont="1" applyBorder="1" applyAlignment="1">
      <alignment horizontal="left" vertical="center" wrapText="1"/>
    </xf>
    <xf numFmtId="0" fontId="59" fillId="0" borderId="52" xfId="0" applyFont="1" applyBorder="1" applyAlignment="1">
      <alignment horizontal="center"/>
    </xf>
    <xf numFmtId="0" fontId="29" fillId="0" borderId="52" xfId="0" applyFont="1" applyBorder="1" applyAlignment="1">
      <alignment horizontal="center" wrapText="1"/>
    </xf>
    <xf numFmtId="0" fontId="29" fillId="0" borderId="52" xfId="0" applyFont="1" applyBorder="1" applyAlignment="1">
      <alignment horizontal="center"/>
    </xf>
    <xf numFmtId="0" fontId="29" fillId="0" borderId="61" xfId="0" applyFont="1" applyBorder="1"/>
    <xf numFmtId="0" fontId="26" fillId="0" borderId="21" xfId="0" applyFont="1" applyBorder="1" applyAlignment="1">
      <alignment horizontal="center"/>
    </xf>
    <xf numFmtId="0" fontId="59" fillId="0" borderId="1" xfId="0" applyFont="1" applyBorder="1" applyAlignment="1">
      <alignment horizontal="center"/>
    </xf>
    <xf numFmtId="0" fontId="59" fillId="0" borderId="12" xfId="0" applyFont="1" applyBorder="1" applyAlignment="1">
      <alignment horizontal="center"/>
    </xf>
    <xf numFmtId="0" fontId="59" fillId="0" borderId="77" xfId="0" applyFont="1" applyBorder="1" applyAlignment="1">
      <alignment horizontal="center"/>
    </xf>
    <xf numFmtId="0" fontId="59" fillId="0" borderId="77" xfId="0" applyFont="1" applyBorder="1" applyAlignment="1">
      <alignment horizontal="center" wrapText="1"/>
    </xf>
    <xf numFmtId="0" fontId="29" fillId="0" borderId="58" xfId="0" applyFont="1" applyBorder="1"/>
    <xf numFmtId="0" fontId="59" fillId="0" borderId="52" xfId="0" applyFont="1" applyBorder="1" applyAlignment="1">
      <alignment horizontal="center" wrapText="1"/>
    </xf>
    <xf numFmtId="0" fontId="59" fillId="0" borderId="1" xfId="0" applyFont="1" applyBorder="1" applyAlignment="1">
      <alignment horizontal="center" wrapText="1"/>
    </xf>
    <xf numFmtId="0" fontId="59" fillId="0" borderId="73" xfId="0" applyFont="1" applyBorder="1" applyAlignment="1">
      <alignment horizontal="center"/>
    </xf>
    <xf numFmtId="0" fontId="59" fillId="0" borderId="73" xfId="0" applyFont="1" applyBorder="1" applyAlignment="1">
      <alignment horizontal="center" wrapText="1"/>
    </xf>
    <xf numFmtId="0" fontId="29" fillId="0" borderId="78" xfId="0" applyFont="1" applyBorder="1"/>
    <xf numFmtId="0" fontId="59" fillId="0" borderId="63" xfId="0" applyFont="1" applyBorder="1" applyAlignment="1">
      <alignment horizontal="center"/>
    </xf>
    <xf numFmtId="0" fontId="59" fillId="0" borderId="12" xfId="0" applyFont="1" applyBorder="1" applyAlignment="1">
      <alignment horizontal="center" wrapText="1"/>
    </xf>
    <xf numFmtId="0" fontId="29" fillId="0" borderId="65" xfId="0" applyFont="1" applyBorder="1"/>
    <xf numFmtId="0" fontId="60" fillId="0" borderId="4" xfId="0" applyFont="1" applyBorder="1" applyAlignment="1">
      <alignment horizontal="center" vertical="center"/>
    </xf>
    <xf numFmtId="0" fontId="61" fillId="0" borderId="4" xfId="0" applyFont="1" applyBorder="1" applyAlignment="1">
      <alignment horizontal="center" vertical="center"/>
    </xf>
    <xf numFmtId="0" fontId="61" fillId="0" borderId="21" xfId="0" applyFont="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34" xfId="0" applyFont="1" applyBorder="1" applyAlignment="1">
      <alignment horizontal="center" vertical="center"/>
    </xf>
    <xf numFmtId="0" fontId="59" fillId="0" borderId="12" xfId="0" applyFont="1" applyBorder="1" applyAlignment="1">
      <alignment horizontal="center" vertical="center"/>
    </xf>
    <xf numFmtId="0" fontId="59" fillId="0" borderId="12" xfId="0" applyFont="1" applyBorder="1" applyAlignment="1">
      <alignment horizontal="center" vertical="center" wrapText="1"/>
    </xf>
    <xf numFmtId="0" fontId="59" fillId="0" borderId="67" xfId="0" applyFont="1" applyBorder="1" applyAlignment="1">
      <alignment horizontal="center" vertical="center"/>
    </xf>
    <xf numFmtId="0" fontId="59" fillId="0" borderId="32" xfId="0" applyFont="1" applyBorder="1" applyAlignment="1">
      <alignment horizontal="center" vertical="center"/>
    </xf>
    <xf numFmtId="0" fontId="59" fillId="0" borderId="70" xfId="0" applyFont="1" applyBorder="1" applyAlignment="1">
      <alignment horizontal="center" vertical="center"/>
    </xf>
    <xf numFmtId="0" fontId="59" fillId="0" borderId="31" xfId="0" applyFont="1" applyBorder="1" applyAlignment="1">
      <alignment horizontal="center" vertical="center"/>
    </xf>
    <xf numFmtId="0" fontId="59" fillId="0" borderId="69" xfId="0" applyFont="1" applyBorder="1" applyAlignment="1">
      <alignment horizontal="center" vertical="center"/>
    </xf>
    <xf numFmtId="0" fontId="59" fillId="0" borderId="47" xfId="0" applyFont="1" applyBorder="1" applyAlignment="1">
      <alignment horizontal="center" vertical="center"/>
    </xf>
    <xf numFmtId="0" fontId="60" fillId="0" borderId="21" xfId="0" applyFont="1" applyBorder="1" applyAlignment="1">
      <alignment horizontal="center" vertical="center"/>
    </xf>
    <xf numFmtId="0" fontId="59" fillId="0" borderId="67" xfId="0" applyFont="1" applyBorder="1" applyAlignment="1">
      <alignment horizontal="center"/>
    </xf>
    <xf numFmtId="0" fontId="59" fillId="0" borderId="44" xfId="0" applyFont="1" applyBorder="1" applyAlignment="1">
      <alignment horizontal="center"/>
    </xf>
    <xf numFmtId="0" fontId="59" fillId="0" borderId="31" xfId="0" applyFont="1" applyBorder="1" applyAlignment="1">
      <alignment horizontal="center"/>
    </xf>
    <xf numFmtId="0" fontId="59" fillId="0" borderId="67"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79" xfId="0" applyFont="1" applyBorder="1" applyAlignment="1">
      <alignment horizontal="center" vertical="center" wrapText="1"/>
    </xf>
    <xf numFmtId="0" fontId="59" fillId="0" borderId="79" xfId="0" applyFont="1" applyBorder="1" applyAlignment="1">
      <alignment horizontal="center" vertical="center"/>
    </xf>
    <xf numFmtId="0" fontId="59" fillId="0" borderId="73" xfId="0" applyFont="1" applyBorder="1" applyAlignment="1">
      <alignment horizontal="center" vertical="center"/>
    </xf>
    <xf numFmtId="0" fontId="59" fillId="0" borderId="79" xfId="0" applyFont="1" applyBorder="1" applyAlignment="1">
      <alignment horizontal="center"/>
    </xf>
    <xf numFmtId="0" fontId="59" fillId="0" borderId="80" xfId="0" applyFont="1" applyBorder="1" applyAlignment="1">
      <alignment horizontal="center"/>
    </xf>
    <xf numFmtId="0" fontId="59" fillId="0" borderId="80" xfId="0" applyFont="1" applyBorder="1" applyAlignment="1">
      <alignment horizontal="center" vertical="center" wrapText="1"/>
    </xf>
    <xf numFmtId="0" fontId="59" fillId="0" borderId="80" xfId="0" applyFont="1" applyBorder="1" applyAlignment="1">
      <alignment horizontal="center" vertical="center"/>
    </xf>
    <xf numFmtId="0" fontId="59" fillId="0" borderId="73"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77" xfId="0" applyFont="1" applyBorder="1" applyAlignment="1">
      <alignment horizontal="center" vertical="center"/>
    </xf>
    <xf numFmtId="0" fontId="60" fillId="0" borderId="13"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7" fillId="14" borderId="5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wrapText="1"/>
    </xf>
    <xf numFmtId="0" fontId="27" fillId="14" borderId="55" xfId="0" applyFont="1" applyFill="1" applyBorder="1" applyAlignment="1" applyProtection="1">
      <alignment horizontal="center" vertical="center"/>
    </xf>
    <xf numFmtId="0" fontId="27" fillId="14" borderId="7"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xf>
    <xf numFmtId="0" fontId="27" fillId="14" borderId="44"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xf>
    <xf numFmtId="0" fontId="59" fillId="0" borderId="73" xfId="0" applyFont="1" applyBorder="1" applyAlignment="1">
      <alignment horizontal="center" vertical="center"/>
    </xf>
    <xf numFmtId="0" fontId="59" fillId="0" borderId="52" xfId="0" applyFont="1" applyBorder="1" applyAlignment="1">
      <alignment horizontal="center" vertical="center"/>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2" xfId="0" applyFont="1" applyBorder="1" applyAlignment="1">
      <alignment horizontal="center" vertical="center"/>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63" xfId="0" applyFont="1" applyBorder="1" applyAlignment="1">
      <alignment horizontal="center" vertical="center"/>
    </xf>
    <xf numFmtId="0" fontId="59" fillId="0" borderId="73" xfId="0" applyFont="1" applyBorder="1" applyAlignment="1">
      <alignment horizontal="center" vertical="center" wrapText="1"/>
    </xf>
    <xf numFmtId="0" fontId="59" fillId="0" borderId="52" xfId="0" applyFont="1" applyBorder="1" applyAlignment="1">
      <alignment horizontal="center" vertical="center" wrapText="1"/>
    </xf>
    <xf numFmtId="0" fontId="60" fillId="0" borderId="16" xfId="0" applyFont="1" applyBorder="1" applyAlignment="1">
      <alignment horizontal="center" vertical="center"/>
    </xf>
    <xf numFmtId="0" fontId="60" fillId="0" borderId="26" xfId="0" applyFont="1" applyBorder="1" applyAlignment="1">
      <alignment horizontal="center" vertical="center"/>
    </xf>
    <xf numFmtId="0" fontId="59" fillId="0" borderId="63" xfId="0" applyFont="1" applyBorder="1" applyAlignment="1">
      <alignment horizontal="center" vertical="center" wrapText="1"/>
    </xf>
    <xf numFmtId="0" fontId="59" fillId="0" borderId="24" xfId="0" applyFont="1" applyBorder="1" applyAlignment="1">
      <alignment horizontal="center" vertical="center"/>
    </xf>
    <xf numFmtId="0" fontId="59" fillId="0" borderId="24" xfId="0" applyFont="1" applyBorder="1" applyAlignment="1">
      <alignment horizontal="center" vertical="center" wrapText="1"/>
    </xf>
    <xf numFmtId="0" fontId="59" fillId="0" borderId="19" xfId="0" applyFont="1" applyBorder="1" applyAlignment="1">
      <alignment horizontal="center" vertical="center"/>
    </xf>
    <xf numFmtId="0" fontId="59" fillId="0" borderId="12" xfId="0" applyFont="1" applyBorder="1" applyAlignment="1">
      <alignment horizontal="center" vertical="center"/>
    </xf>
    <xf numFmtId="0" fontId="59" fillId="0" borderId="12" xfId="0" applyFont="1" applyBorder="1" applyAlignment="1">
      <alignment horizontal="center" vertical="center" wrapText="1"/>
    </xf>
    <xf numFmtId="0" fontId="2" fillId="14" borderId="45"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hidden="1"/>
    </xf>
    <xf numFmtId="0" fontId="2" fillId="14" borderId="60" xfId="0" applyFont="1" applyFill="1" applyBorder="1" applyAlignment="1" applyProtection="1">
      <alignment horizontal="center" vertical="center" wrapText="1"/>
      <protection hidden="1"/>
    </xf>
    <xf numFmtId="14" fontId="27" fillId="14" borderId="33" xfId="0" applyNumberFormat="1" applyFont="1" applyFill="1" applyBorder="1" applyAlignment="1" applyProtection="1">
      <alignment horizontal="center" vertical="center"/>
    </xf>
    <xf numFmtId="14" fontId="27" fillId="14" borderId="7" xfId="0" applyNumberFormat="1" applyFont="1" applyFill="1" applyBorder="1" applyAlignment="1" applyProtection="1">
      <alignment horizontal="center" vertical="center"/>
    </xf>
    <xf numFmtId="0" fontId="27" fillId="14" borderId="10" xfId="0" applyFont="1" applyFill="1" applyBorder="1" applyAlignment="1" applyProtection="1">
      <alignment horizontal="center" vertical="center" wrapText="1"/>
    </xf>
    <xf numFmtId="0" fontId="23" fillId="14" borderId="54" xfId="0" applyFont="1" applyFill="1" applyBorder="1" applyProtection="1"/>
    <xf numFmtId="0" fontId="23" fillId="14" borderId="10" xfId="0" applyFont="1" applyFill="1" applyBorder="1" applyAlignment="1" applyProtection="1"/>
    <xf numFmtId="0" fontId="23" fillId="14" borderId="10" xfId="0" applyFont="1" applyFill="1" applyBorder="1" applyProtection="1"/>
    <xf numFmtId="0" fontId="23" fillId="14" borderId="38" xfId="0" applyFont="1" applyFill="1" applyBorder="1" applyProtection="1"/>
    <xf numFmtId="0" fontId="29" fillId="0" borderId="18" xfId="0" applyFont="1" applyBorder="1" applyAlignment="1">
      <alignment horizontal="center" vertical="center"/>
    </xf>
    <xf numFmtId="0" fontId="29" fillId="0" borderId="20"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9" fillId="0" borderId="23" xfId="0" applyFont="1"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29" fillId="0" borderId="50" xfId="0" applyFont="1" applyBorder="1" applyAlignment="1">
      <alignment horizontal="center" vertical="center"/>
    </xf>
    <xf numFmtId="0" fontId="29" fillId="0" borderId="53"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59" fillId="0" borderId="21" xfId="0" applyFont="1" applyBorder="1" applyAlignment="1">
      <alignment horizontal="center" vertical="center"/>
    </xf>
    <xf numFmtId="9" fontId="2" fillId="14" borderId="54" xfId="0" applyNumberFormat="1" applyFont="1" applyFill="1" applyBorder="1" applyAlignment="1" applyProtection="1">
      <alignment horizontal="center" vertical="center" wrapText="1"/>
    </xf>
    <xf numFmtId="0" fontId="29" fillId="0" borderId="67" xfId="0" applyFont="1" applyBorder="1" applyAlignment="1">
      <alignment horizontal="center" vertical="center"/>
    </xf>
    <xf numFmtId="0" fontId="29" fillId="0" borderId="31" xfId="0" applyFont="1" applyBorder="1" applyAlignment="1">
      <alignment horizontal="center" vertical="center"/>
    </xf>
    <xf numFmtId="0" fontId="29" fillId="0" borderId="17" xfId="0" applyFont="1" applyBorder="1" applyAlignment="1">
      <alignment horizontal="center" vertical="center"/>
    </xf>
    <xf numFmtId="0" fontId="28" fillId="0" borderId="21" xfId="0" applyFont="1" applyBorder="1" applyAlignment="1">
      <alignment horizontal="center" vertical="center"/>
    </xf>
    <xf numFmtId="0" fontId="29" fillId="0" borderId="24" xfId="0" applyFont="1" applyBorder="1" applyAlignment="1">
      <alignment horizontal="center" vertical="center"/>
    </xf>
    <xf numFmtId="0" fontId="59" fillId="0" borderId="42" xfId="0" applyFont="1" applyBorder="1" applyAlignment="1">
      <alignment horizontal="center" vertical="center"/>
    </xf>
    <xf numFmtId="0" fontId="59" fillId="0" borderId="32" xfId="0" applyFont="1" applyBorder="1" applyAlignment="1">
      <alignment horizontal="center"/>
    </xf>
    <xf numFmtId="0" fontId="59" fillId="0" borderId="48" xfId="0" applyFont="1" applyBorder="1" applyAlignment="1">
      <alignment horizontal="center"/>
    </xf>
    <xf numFmtId="0" fontId="59" fillId="0" borderId="42" xfId="0" applyFont="1" applyBorder="1" applyAlignment="1">
      <alignment horizontal="center"/>
    </xf>
    <xf numFmtId="0" fontId="59" fillId="0" borderId="48" xfId="0" applyFont="1" applyBorder="1" applyAlignment="1">
      <alignment horizontal="center" vertical="center"/>
    </xf>
    <xf numFmtId="0" fontId="59" fillId="0" borderId="44" xfId="0" applyFont="1" applyBorder="1" applyAlignment="1">
      <alignment horizontal="center" vertical="center"/>
    </xf>
    <xf numFmtId="0" fontId="29" fillId="0" borderId="72" xfId="0" applyFont="1" applyBorder="1"/>
    <xf numFmtId="0" fontId="29" fillId="0" borderId="70" xfId="0" applyFont="1" applyBorder="1" applyAlignment="1">
      <alignment horizontal="center" vertical="center"/>
    </xf>
    <xf numFmtId="165" fontId="29" fillId="0" borderId="18" xfId="16" applyNumberFormat="1" applyFont="1" applyBorder="1" applyAlignment="1">
      <alignment horizontal="center" vertical="center"/>
    </xf>
    <xf numFmtId="165" fontId="29" fillId="0" borderId="20" xfId="16" applyNumberFormat="1" applyFont="1" applyBorder="1" applyAlignment="1">
      <alignment horizontal="center" vertical="center"/>
    </xf>
    <xf numFmtId="165" fontId="29" fillId="0" borderId="2" xfId="16" applyNumberFormat="1" applyFont="1" applyBorder="1" applyAlignment="1">
      <alignment horizontal="center" vertical="center"/>
    </xf>
    <xf numFmtId="165" fontId="29" fillId="0" borderId="23" xfId="16" applyNumberFormat="1" applyFont="1" applyBorder="1" applyAlignment="1">
      <alignment horizontal="center" vertical="center"/>
    </xf>
    <xf numFmtId="165" fontId="29" fillId="0" borderId="5" xfId="16" applyNumberFormat="1" applyFont="1" applyBorder="1" applyAlignment="1">
      <alignment horizontal="center" vertical="center"/>
    </xf>
    <xf numFmtId="0" fontId="29" fillId="0" borderId="41" xfId="0" applyFont="1" applyBorder="1" applyAlignment="1">
      <alignment horizontal="center" vertical="center"/>
    </xf>
    <xf numFmtId="0" fontId="29" fillId="0" borderId="69" xfId="0" applyFont="1" applyBorder="1" applyAlignment="1">
      <alignment horizontal="center" vertical="center"/>
    </xf>
    <xf numFmtId="0" fontId="29" fillId="0" borderId="3" xfId="0" applyFont="1" applyBorder="1" applyAlignment="1">
      <alignment horizontal="center" vertical="center"/>
    </xf>
    <xf numFmtId="165" fontId="29" fillId="0" borderId="50" xfId="16" applyNumberFormat="1" applyFont="1" applyBorder="1" applyAlignment="1">
      <alignment horizontal="center" vertical="center"/>
    </xf>
    <xf numFmtId="165" fontId="29" fillId="0" borderId="53" xfId="16" applyNumberFormat="1" applyFont="1" applyBorder="1" applyAlignment="1">
      <alignment horizontal="center" vertical="center"/>
    </xf>
    <xf numFmtId="165" fontId="29" fillId="0" borderId="10" xfId="16" applyNumberFormat="1" applyFont="1" applyBorder="1" applyAlignment="1">
      <alignment horizontal="center" vertical="center"/>
    </xf>
    <xf numFmtId="0" fontId="29" fillId="0" borderId="51" xfId="0" applyFont="1" applyBorder="1" applyAlignment="1">
      <alignment horizontal="center" vertical="center"/>
    </xf>
    <xf numFmtId="0" fontId="29" fillId="0" borderId="0" xfId="0" applyFont="1" applyAlignment="1">
      <alignment horizontal="center" vertical="center"/>
    </xf>
    <xf numFmtId="0" fontId="28" fillId="0" borderId="15" xfId="0" applyFont="1" applyBorder="1" applyAlignment="1">
      <alignment horizontal="center" vertical="center"/>
    </xf>
    <xf numFmtId="0" fontId="28" fillId="0" borderId="47" xfId="0" applyFont="1" applyBorder="1" applyAlignment="1">
      <alignment horizontal="center" vertical="center"/>
    </xf>
    <xf numFmtId="0" fontId="28" fillId="0" borderId="5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28" fillId="0" borderId="35" xfId="0" applyFont="1" applyBorder="1" applyAlignment="1">
      <alignment horizontal="center" vertical="center"/>
    </xf>
    <xf numFmtId="0" fontId="28" fillId="0" borderId="29" xfId="0" applyFont="1" applyBorder="1" applyAlignment="1">
      <alignment horizontal="center" vertical="center"/>
    </xf>
    <xf numFmtId="0" fontId="26" fillId="0" borderId="1" xfId="0" applyFont="1" applyBorder="1" applyAlignment="1">
      <alignment horizontal="center"/>
    </xf>
    <xf numFmtId="0" fontId="26" fillId="0" borderId="23" xfId="0" applyFont="1" applyBorder="1" applyAlignment="1">
      <alignment horizontal="center"/>
    </xf>
    <xf numFmtId="0" fontId="0" fillId="0" borderId="71" xfId="0" applyBorder="1"/>
    <xf numFmtId="0" fontId="26" fillId="0" borderId="73" xfId="0" applyFont="1" applyBorder="1" applyAlignment="1">
      <alignment horizontal="center"/>
    </xf>
    <xf numFmtId="0" fontId="26" fillId="0" borderId="78" xfId="0" applyFont="1" applyBorder="1" applyAlignment="1">
      <alignment horizontal="center"/>
    </xf>
    <xf numFmtId="0" fontId="0" fillId="0" borderId="64" xfId="0" applyBorder="1"/>
    <xf numFmtId="0" fontId="26" fillId="0" borderId="63" xfId="0" applyFont="1" applyBorder="1" applyAlignment="1">
      <alignment horizontal="center"/>
    </xf>
    <xf numFmtId="0" fontId="26" fillId="0" borderId="65" xfId="0" applyFont="1" applyBorder="1" applyAlignment="1">
      <alignment horizontal="center"/>
    </xf>
    <xf numFmtId="0" fontId="29" fillId="0" borderId="5" xfId="0" applyFont="1" applyBorder="1" applyAlignment="1">
      <alignment horizontal="center" vertical="center"/>
    </xf>
    <xf numFmtId="0" fontId="59" fillId="0" borderId="52" xfId="0" applyFont="1" applyBorder="1" applyAlignment="1">
      <alignment horizontal="center" vertical="center"/>
    </xf>
    <xf numFmtId="0" fontId="59" fillId="0" borderId="63" xfId="0" applyFont="1" applyBorder="1" applyAlignment="1">
      <alignment horizontal="center" vertical="center"/>
    </xf>
    <xf numFmtId="0" fontId="59" fillId="0" borderId="42" xfId="0" applyFont="1" applyBorder="1" applyAlignment="1">
      <alignment horizontal="center" vertical="center"/>
    </xf>
    <xf numFmtId="0" fontId="59" fillId="0" borderId="80" xfId="0" applyFont="1" applyBorder="1" applyAlignment="1">
      <alignment horizontal="center" vertical="center"/>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63" xfId="0" applyFont="1" applyBorder="1" applyAlignment="1">
      <alignment horizontal="center" vertical="center" wrapText="1"/>
    </xf>
    <xf numFmtId="0" fontId="26" fillId="0" borderId="11" xfId="0" applyFont="1" applyBorder="1" applyAlignment="1">
      <alignment horizontal="center"/>
    </xf>
    <xf numFmtId="0" fontId="65" fillId="0" borderId="46" xfId="0" applyFont="1" applyFill="1" applyBorder="1" applyAlignment="1" applyProtection="1">
      <alignment vertical="center" wrapText="1"/>
      <protection hidden="1"/>
    </xf>
    <xf numFmtId="0" fontId="65" fillId="0" borderId="56" xfId="0" applyFont="1" applyFill="1" applyBorder="1" applyAlignment="1" applyProtection="1">
      <alignment vertical="center" wrapText="1"/>
      <protection hidden="1"/>
    </xf>
    <xf numFmtId="0" fontId="65" fillId="0" borderId="57" xfId="0" applyFont="1" applyFill="1" applyBorder="1" applyAlignment="1" applyProtection="1">
      <alignment vertical="center" wrapText="1"/>
      <protection hidden="1"/>
    </xf>
    <xf numFmtId="0" fontId="63" fillId="0" borderId="18" xfId="0" applyFont="1" applyBorder="1" applyAlignment="1" applyProtection="1">
      <alignment vertical="center" wrapText="1"/>
      <protection hidden="1"/>
    </xf>
    <xf numFmtId="0" fontId="63" fillId="0" borderId="2" xfId="0" applyFont="1" applyBorder="1" applyAlignment="1" applyProtection="1">
      <alignment vertical="center" wrapText="1"/>
      <protection hidden="1"/>
    </xf>
    <xf numFmtId="0" fontId="63" fillId="0" borderId="50" xfId="0" applyFont="1" applyBorder="1" applyAlignment="1" applyProtection="1">
      <alignment vertical="center" wrapText="1"/>
      <protection hidden="1"/>
    </xf>
    <xf numFmtId="0" fontId="63" fillId="0" borderId="3" xfId="0" applyFont="1" applyBorder="1" applyAlignment="1" applyProtection="1">
      <alignment vertical="center" wrapText="1"/>
      <protection hidden="1"/>
    </xf>
    <xf numFmtId="0" fontId="63" fillId="14" borderId="3" xfId="0" applyFont="1" applyFill="1" applyBorder="1" applyAlignment="1" applyProtection="1">
      <alignment vertical="center" wrapText="1"/>
      <protection hidden="1"/>
    </xf>
    <xf numFmtId="0" fontId="63" fillId="0" borderId="3" xfId="0" applyFont="1" applyBorder="1" applyAlignment="1">
      <alignment wrapText="1"/>
    </xf>
    <xf numFmtId="0" fontId="63" fillId="0" borderId="62" xfId="0" applyFont="1" applyBorder="1" applyAlignment="1" applyProtection="1">
      <alignment vertical="center" wrapText="1"/>
      <protection hidden="1"/>
    </xf>
    <xf numFmtId="0" fontId="63" fillId="0" borderId="50" xfId="0" applyFont="1" applyBorder="1" applyAlignment="1">
      <alignment wrapText="1"/>
    </xf>
    <xf numFmtId="0" fontId="63" fillId="0" borderId="8" xfId="0" applyFont="1" applyBorder="1" applyAlignment="1" applyProtection="1">
      <alignment vertical="center" wrapText="1"/>
      <protection hidden="1"/>
    </xf>
    <xf numFmtId="0" fontId="63" fillId="0" borderId="21" xfId="0" applyFont="1" applyBorder="1" applyAlignment="1" applyProtection="1">
      <alignment vertical="center" wrapText="1"/>
      <protection hidden="1"/>
    </xf>
    <xf numFmtId="0" fontId="64" fillId="0" borderId="47" xfId="0" applyFont="1" applyBorder="1" applyAlignment="1">
      <alignment vertical="center" wrapText="1"/>
    </xf>
    <xf numFmtId="0" fontId="64" fillId="0" borderId="62" xfId="0" applyFont="1" applyBorder="1" applyAlignment="1">
      <alignment vertical="center" wrapText="1"/>
    </xf>
    <xf numFmtId="0" fontId="64" fillId="0" borderId="13" xfId="0" applyFont="1" applyBorder="1" applyAlignment="1">
      <alignment vertical="center" wrapText="1"/>
    </xf>
    <xf numFmtId="0" fontId="63" fillId="0" borderId="46" xfId="0" applyFont="1" applyBorder="1" applyAlignment="1" applyProtection="1">
      <alignment vertical="center" wrapText="1"/>
      <protection hidden="1"/>
    </xf>
    <xf numFmtId="0" fontId="63" fillId="0" borderId="56" xfId="0" applyFont="1" applyBorder="1" applyAlignment="1" applyProtection="1">
      <alignment vertical="center" wrapText="1"/>
      <protection hidden="1"/>
    </xf>
    <xf numFmtId="0" fontId="63" fillId="0" borderId="57" xfId="0" applyFont="1" applyBorder="1" applyAlignment="1" applyProtection="1">
      <alignment vertical="center" wrapText="1"/>
      <protection hidden="1"/>
    </xf>
    <xf numFmtId="0" fontId="63" fillId="0" borderId="36" xfId="0" applyFont="1" applyBorder="1" applyAlignment="1" applyProtection="1">
      <alignment vertical="center" wrapText="1"/>
      <protection hidden="1"/>
    </xf>
    <xf numFmtId="0" fontId="63" fillId="0" borderId="18" xfId="0" applyFont="1" applyBorder="1" applyAlignment="1" applyProtection="1">
      <alignment vertical="center"/>
      <protection hidden="1"/>
    </xf>
    <xf numFmtId="0" fontId="63" fillId="0" borderId="47" xfId="0" applyFont="1" applyBorder="1" applyAlignment="1" applyProtection="1">
      <alignment vertical="center" wrapText="1"/>
      <protection hidden="1"/>
    </xf>
    <xf numFmtId="0" fontId="63" fillId="0" borderId="19" xfId="0" applyFont="1" applyFill="1" applyBorder="1" applyAlignment="1" applyProtection="1">
      <alignment vertical="center" wrapText="1"/>
      <protection locked="0"/>
    </xf>
    <xf numFmtId="0" fontId="63" fillId="0" borderId="1" xfId="0" applyFont="1" applyBorder="1" applyAlignment="1" applyProtection="1">
      <alignment vertical="center" wrapText="1"/>
      <protection hidden="1"/>
    </xf>
    <xf numFmtId="0" fontId="63" fillId="0" borderId="12" xfId="0" applyFont="1" applyBorder="1" applyAlignment="1" applyProtection="1">
      <alignment vertical="center" wrapText="1"/>
      <protection hidden="1"/>
    </xf>
    <xf numFmtId="0" fontId="65" fillId="0" borderId="66" xfId="0" applyFont="1" applyBorder="1" applyAlignment="1" applyProtection="1">
      <alignment vertical="center" wrapText="1"/>
      <protection hidden="1"/>
    </xf>
    <xf numFmtId="0" fontId="63" fillId="0" borderId="24" xfId="0" applyFont="1" applyBorder="1" applyAlignment="1" applyProtection="1">
      <alignment vertical="center" wrapText="1"/>
      <protection hidden="1"/>
    </xf>
    <xf numFmtId="0" fontId="63" fillId="0" borderId="71" xfId="0" applyFont="1" applyBorder="1" applyAlignment="1" applyProtection="1">
      <alignment vertical="center" wrapText="1"/>
      <protection hidden="1"/>
    </xf>
    <xf numFmtId="0" fontId="63" fillId="0" borderId="51" xfId="0" applyFont="1" applyBorder="1" applyAlignment="1" applyProtection="1">
      <alignment vertical="center" wrapText="1"/>
      <protection hidden="1"/>
    </xf>
    <xf numFmtId="0" fontId="63" fillId="0" borderId="6" xfId="0" applyFont="1" applyBorder="1" applyAlignment="1" applyProtection="1">
      <alignment vertical="center" wrapText="1"/>
      <protection hidden="1"/>
    </xf>
    <xf numFmtId="0" fontId="63" fillId="0" borderId="55" xfId="0" applyFont="1" applyBorder="1" applyAlignment="1" applyProtection="1">
      <alignment vertical="center" wrapText="1"/>
      <protection hidden="1"/>
    </xf>
    <xf numFmtId="0" fontId="63" fillId="0" borderId="18" xfId="0" applyFont="1" applyBorder="1" applyAlignment="1" applyProtection="1">
      <alignment horizontal="left" wrapText="1"/>
      <protection hidden="1"/>
    </xf>
    <xf numFmtId="0" fontId="63" fillId="14" borderId="50" xfId="0" applyFont="1" applyFill="1" applyBorder="1" applyAlignment="1" applyProtection="1">
      <alignment vertical="center" wrapText="1"/>
      <protection hidden="1"/>
    </xf>
    <xf numFmtId="0" fontId="59" fillId="14" borderId="24" xfId="0" applyFont="1" applyFill="1" applyBorder="1" applyAlignment="1">
      <alignment horizontal="center" vertical="center"/>
    </xf>
    <xf numFmtId="0" fontId="59" fillId="14" borderId="24" xfId="0" applyFont="1" applyFill="1" applyBorder="1" applyAlignment="1">
      <alignment horizontal="center" vertical="center" wrapText="1"/>
    </xf>
    <xf numFmtId="0" fontId="59" fillId="14" borderId="69" xfId="0" applyFont="1" applyFill="1" applyBorder="1" applyAlignment="1">
      <alignment horizontal="center" vertical="center"/>
    </xf>
    <xf numFmtId="0" fontId="29" fillId="0" borderId="18" xfId="0" applyFont="1" applyBorder="1" applyAlignment="1">
      <alignment horizontal="center"/>
    </xf>
    <xf numFmtId="0" fontId="29" fillId="0" borderId="20" xfId="0" applyFont="1" applyBorder="1" applyAlignment="1">
      <alignment horizontal="center"/>
    </xf>
    <xf numFmtId="0" fontId="29" fillId="0" borderId="23" xfId="0" applyFont="1" applyBorder="1" applyAlignment="1">
      <alignment horizontal="center"/>
    </xf>
    <xf numFmtId="0" fontId="29" fillId="0" borderId="50" xfId="0" applyFont="1" applyBorder="1" applyAlignment="1">
      <alignment horizontal="center"/>
    </xf>
    <xf numFmtId="0" fontId="29" fillId="0" borderId="53" xfId="0" applyFont="1" applyBorder="1" applyAlignment="1">
      <alignment horizontal="center"/>
    </xf>
    <xf numFmtId="0" fontId="2" fillId="0" borderId="18" xfId="0" applyFont="1" applyFill="1" applyBorder="1" applyAlignment="1" applyProtection="1">
      <alignment horizontal="left" vertical="center" wrapText="1"/>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18" xfId="0" applyFont="1" applyBorder="1" applyAlignment="1" applyProtection="1">
      <alignment horizontal="left" vertical="center" wrapText="1"/>
      <protection hidden="1"/>
    </xf>
    <xf numFmtId="0" fontId="66" fillId="0" borderId="1" xfId="0" applyFont="1" applyBorder="1" applyAlignment="1">
      <alignment horizontal="center" vertical="center" wrapText="1"/>
    </xf>
    <xf numFmtId="0" fontId="26" fillId="0" borderId="8" xfId="0" applyFont="1" applyBorder="1" applyAlignment="1">
      <alignment horizontal="center"/>
    </xf>
    <xf numFmtId="0" fontId="29" fillId="0" borderId="66" xfId="0" applyFont="1" applyBorder="1" applyAlignment="1">
      <alignment horizontal="center" vertical="center"/>
    </xf>
    <xf numFmtId="0" fontId="29" fillId="0" borderId="44" xfId="0" applyFont="1" applyBorder="1" applyAlignment="1">
      <alignment horizontal="center" vertical="center"/>
    </xf>
    <xf numFmtId="0" fontId="0" fillId="14" borderId="37" xfId="0" applyFill="1" applyBorder="1" applyAlignment="1">
      <alignment horizontal="left" vertical="center"/>
    </xf>
    <xf numFmtId="0" fontId="0" fillId="14" borderId="28" xfId="0" applyFill="1" applyBorder="1" applyAlignment="1">
      <alignment horizontal="left" vertical="center"/>
    </xf>
    <xf numFmtId="0" fontId="0" fillId="14" borderId="29" xfId="0" applyFill="1" applyBorder="1" applyAlignment="1">
      <alignment horizontal="left" vertical="center"/>
    </xf>
    <xf numFmtId="0" fontId="27" fillId="0" borderId="77" xfId="0" applyFont="1" applyBorder="1" applyAlignment="1" applyProtection="1">
      <alignment vertical="center" wrapText="1"/>
      <protection hidden="1"/>
    </xf>
    <xf numFmtId="0" fontId="27" fillId="0" borderId="52" xfId="0" applyFont="1" applyBorder="1" applyAlignment="1" applyProtection="1">
      <alignment vertical="center" wrapText="1"/>
      <protection hidden="1"/>
    </xf>
    <xf numFmtId="0" fontId="27" fillId="0" borderId="63" xfId="0" applyFont="1" applyBorder="1" applyAlignment="1" applyProtection="1">
      <alignment vertical="center" wrapText="1"/>
      <protection hidden="1"/>
    </xf>
    <xf numFmtId="0" fontId="61" fillId="14" borderId="21" xfId="0" applyFont="1" applyFill="1" applyBorder="1" applyAlignment="1">
      <alignment horizontal="center" vertical="center"/>
    </xf>
    <xf numFmtId="0" fontId="61" fillId="14" borderId="16" xfId="0" applyFont="1" applyFill="1" applyBorder="1" applyAlignment="1">
      <alignment horizontal="center" vertical="center"/>
    </xf>
    <xf numFmtId="0" fontId="61" fillId="14" borderId="13" xfId="0" applyFont="1" applyFill="1" applyBorder="1" applyAlignment="1">
      <alignment horizontal="center" vertical="center"/>
    </xf>
    <xf numFmtId="0" fontId="60" fillId="14" borderId="21" xfId="0" applyFont="1" applyFill="1" applyBorder="1" applyAlignment="1">
      <alignment horizontal="center" vertical="center"/>
    </xf>
    <xf numFmtId="0" fontId="61" fillId="14" borderId="35" xfId="0" applyFont="1" applyFill="1" applyBorder="1" applyAlignment="1">
      <alignment horizontal="center" vertical="center"/>
    </xf>
    <xf numFmtId="0" fontId="2" fillId="14" borderId="36" xfId="0" applyFont="1" applyFill="1" applyBorder="1" applyAlignment="1" applyProtection="1">
      <alignment horizontal="center" vertical="center" wrapText="1"/>
      <protection locked="0"/>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 fillId="14" borderId="57"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5" xfId="0" applyFont="1" applyFill="1" applyBorder="1" applyAlignment="1" applyProtection="1">
      <alignment horizontal="center" vertical="center" wrapText="1"/>
      <protection locked="0"/>
    </xf>
    <xf numFmtId="0" fontId="27" fillId="14" borderId="66" xfId="0" applyFont="1" applyFill="1" applyBorder="1" applyAlignment="1" applyProtection="1">
      <alignment horizontal="center" vertical="center" wrapText="1"/>
      <protection locked="0"/>
    </xf>
    <xf numFmtId="0" fontId="27" fillId="14" borderId="70" xfId="0" applyFont="1" applyFill="1" applyBorder="1" applyAlignment="1" applyProtection="1">
      <alignment horizontal="center" vertical="center" wrapText="1"/>
      <protection locked="0"/>
    </xf>
    <xf numFmtId="0" fontId="27" fillId="14" borderId="34" xfId="0" applyFont="1" applyFill="1" applyBorder="1" applyAlignment="1" applyProtection="1">
      <alignment horizontal="center" vertical="center" wrapText="1"/>
      <protection locked="0"/>
    </xf>
    <xf numFmtId="0" fontId="31" fillId="14" borderId="7" xfId="0" applyFont="1" applyFill="1" applyBorder="1" applyAlignment="1" applyProtection="1">
      <alignment horizontal="center" vertical="center" wrapText="1"/>
      <protection locked="0"/>
    </xf>
    <xf numFmtId="0" fontId="2" fillId="14"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xf>
    <xf numFmtId="0" fontId="2" fillId="14" borderId="10"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27" fillId="14" borderId="55" xfId="0" applyFont="1" applyFill="1" applyBorder="1" applyAlignment="1" applyProtection="1">
      <alignment horizontal="justify" vertical="center" wrapText="1"/>
      <protection locked="0"/>
    </xf>
    <xf numFmtId="0" fontId="23" fillId="0" borderId="26" xfId="0" applyFont="1" applyBorder="1" applyAlignment="1" applyProtection="1">
      <alignment horizontal="left" vertical="top" wrapText="1"/>
    </xf>
    <xf numFmtId="0" fontId="27" fillId="14" borderId="26"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xf>
    <xf numFmtId="0" fontId="27" fillId="14" borderId="42"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xf>
    <xf numFmtId="0" fontId="29" fillId="0" borderId="1" xfId="0" applyFont="1" applyBorder="1" applyAlignment="1">
      <alignment horizontal="center" vertical="center"/>
    </xf>
    <xf numFmtId="0" fontId="29" fillId="0" borderId="30" xfId="0" applyFont="1" applyBorder="1" applyAlignment="1">
      <alignment horizontal="center" vertical="center"/>
    </xf>
    <xf numFmtId="0" fontId="59" fillId="0" borderId="52" xfId="0" applyFont="1" applyBorder="1" applyAlignment="1">
      <alignment horizontal="center" vertical="center"/>
    </xf>
    <xf numFmtId="0" fontId="59" fillId="0" borderId="52" xfId="0" applyFont="1" applyBorder="1" applyAlignment="1">
      <alignment horizontal="center" vertical="center" wrapText="1"/>
    </xf>
    <xf numFmtId="0" fontId="59" fillId="0" borderId="42" xfId="0" applyFont="1" applyBorder="1" applyAlignment="1">
      <alignment horizontal="center" vertical="center"/>
    </xf>
    <xf numFmtId="0" fontId="63" fillId="0" borderId="43" xfId="0" applyFont="1" applyBorder="1" applyAlignment="1" applyProtection="1">
      <alignment vertical="top" wrapText="1"/>
      <protection hidden="1"/>
    </xf>
    <xf numFmtId="0" fontId="29" fillId="0" borderId="61" xfId="0" applyFont="1" applyBorder="1" applyAlignment="1">
      <alignment horizontal="center"/>
    </xf>
    <xf numFmtId="0" fontId="2" fillId="0" borderId="1" xfId="0" applyFont="1" applyBorder="1" applyAlignment="1">
      <alignment horizontal="center" vertical="center" wrapText="1"/>
    </xf>
    <xf numFmtId="0" fontId="2" fillId="0" borderId="83"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34" xfId="0" applyFont="1" applyFill="1" applyBorder="1" applyAlignment="1" applyProtection="1">
      <alignment horizontal="center" vertical="center" wrapText="1"/>
      <protection hidden="1"/>
    </xf>
    <xf numFmtId="0" fontId="23" fillId="0" borderId="5" xfId="0" applyFont="1" applyFill="1" applyBorder="1" applyAlignment="1" applyProtection="1">
      <alignment horizontal="justify" vertical="center" wrapText="1"/>
      <protection locked="0"/>
    </xf>
    <xf numFmtId="0" fontId="57" fillId="14" borderId="33" xfId="0" applyFont="1" applyFill="1" applyBorder="1" applyAlignment="1" applyProtection="1">
      <alignment horizontal="center" vertical="center" wrapText="1"/>
    </xf>
    <xf numFmtId="0" fontId="57" fillId="0" borderId="56" xfId="0" applyFont="1" applyFill="1" applyBorder="1" applyAlignment="1" applyProtection="1">
      <alignment horizontal="center" vertical="center" wrapText="1"/>
      <protection locked="0"/>
    </xf>
    <xf numFmtId="0" fontId="57" fillId="0" borderId="44" xfId="0" applyFont="1" applyFill="1" applyBorder="1" applyAlignment="1" applyProtection="1">
      <alignment horizontal="center" vertical="center" wrapText="1"/>
      <protection locked="0"/>
    </xf>
    <xf numFmtId="0" fontId="2" fillId="0" borderId="6" xfId="0" applyFont="1" applyBorder="1" applyAlignment="1" applyProtection="1">
      <alignment horizontal="justify" vertical="center" wrapText="1"/>
      <protection hidden="1"/>
    </xf>
    <xf numFmtId="0" fontId="2" fillId="14" borderId="7" xfId="0" applyFont="1" applyFill="1" applyBorder="1" applyAlignment="1" applyProtection="1">
      <alignment horizontal="justify" vertical="center" wrapText="1"/>
      <protection hidden="1"/>
    </xf>
    <xf numFmtId="0" fontId="2" fillId="0" borderId="6" xfId="0" applyFont="1" applyFill="1" applyBorder="1" applyAlignment="1" applyProtection="1">
      <alignment horizontal="justify" vertical="center" wrapText="1"/>
      <protection locked="0"/>
    </xf>
    <xf numFmtId="0" fontId="2" fillId="0" borderId="4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justify" vertical="center" wrapText="1"/>
      <protection hidden="1"/>
    </xf>
    <xf numFmtId="0" fontId="27" fillId="14" borderId="0" xfId="0" applyFont="1" applyFill="1" applyBorder="1" applyAlignment="1" applyProtection="1">
      <alignment horizontal="center" vertical="center"/>
    </xf>
    <xf numFmtId="0" fontId="23" fillId="14" borderId="7" xfId="0" applyFont="1" applyFill="1" applyBorder="1" applyAlignment="1" applyProtection="1">
      <alignment vertical="center" wrapText="1"/>
      <protection locked="0"/>
    </xf>
    <xf numFmtId="0" fontId="27" fillId="14" borderId="39"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0" borderId="39" xfId="0" applyFont="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27" fillId="14"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hidden="1"/>
    </xf>
    <xf numFmtId="0" fontId="27" fillId="14" borderId="56"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hidden="1"/>
    </xf>
    <xf numFmtId="0" fontId="27" fillId="14" borderId="54" xfId="0" applyFont="1" applyFill="1" applyBorder="1" applyAlignment="1" applyProtection="1">
      <alignment horizontal="center" vertical="center" wrapText="1"/>
      <protection locked="0"/>
    </xf>
    <xf numFmtId="0" fontId="27" fillId="14" borderId="10" xfId="0" applyFont="1" applyFill="1" applyBorder="1" applyAlignment="1" applyProtection="1">
      <alignment horizontal="center" vertical="center" wrapText="1"/>
      <protection locked="0"/>
    </xf>
    <xf numFmtId="0" fontId="27" fillId="14" borderId="68"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14" borderId="5"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 fillId="14" borderId="55" xfId="0" applyFont="1" applyFill="1" applyBorder="1" applyAlignment="1">
      <alignment horizontal="center" vertical="center" wrapText="1"/>
    </xf>
    <xf numFmtId="0" fontId="27" fillId="0" borderId="26" xfId="0" applyFont="1" applyBorder="1" applyAlignment="1" applyProtection="1">
      <alignment horizontal="center" vertical="center" wrapText="1"/>
      <protection locked="0"/>
    </xf>
    <xf numFmtId="14" fontId="27" fillId="0" borderId="54" xfId="0" applyNumberFormat="1"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xf>
    <xf numFmtId="0" fontId="27" fillId="0" borderId="27"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1" fontId="2" fillId="0" borderId="39" xfId="0" applyNumberFormat="1" applyFont="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15" fillId="21" borderId="4"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14" borderId="1"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 fillId="0" borderId="7" xfId="0" applyFont="1" applyBorder="1" applyAlignment="1">
      <alignment horizontal="center" vertical="center" wrapText="1"/>
    </xf>
    <xf numFmtId="0" fontId="2" fillId="14" borderId="9" xfId="0" applyFont="1" applyFill="1" applyBorder="1" applyAlignment="1">
      <alignment horizontal="center" vertical="center" wrapText="1"/>
    </xf>
    <xf numFmtId="0" fontId="27" fillId="0" borderId="54" xfId="0" applyFont="1" applyBorder="1" applyAlignment="1" applyProtection="1">
      <alignment horizontal="center" vertical="center" wrapText="1"/>
      <protection hidden="1"/>
    </xf>
    <xf numFmtId="0" fontId="27" fillId="14" borderId="55" xfId="0" applyFont="1" applyFill="1" applyBorder="1" applyAlignment="1">
      <alignment horizontal="center" vertical="center" wrapText="1"/>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xf>
    <xf numFmtId="0" fontId="31" fillId="14" borderId="55" xfId="0" applyFont="1" applyFill="1" applyBorder="1" applyAlignment="1" applyProtection="1">
      <alignment horizontal="center" vertical="center" wrapText="1"/>
      <protection locked="0"/>
    </xf>
    <xf numFmtId="0" fontId="2" fillId="14" borderId="66" xfId="0" applyFont="1" applyFill="1" applyBorder="1" applyAlignment="1">
      <alignment horizontal="center" vertical="center" wrapText="1"/>
    </xf>
    <xf numFmtId="0" fontId="2" fillId="0" borderId="31" xfId="0" applyFont="1" applyFill="1" applyBorder="1" applyAlignment="1" applyProtection="1">
      <alignment horizontal="center" vertical="center" wrapText="1"/>
      <protection locked="0"/>
    </xf>
    <xf numFmtId="0" fontId="27" fillId="0" borderId="46" xfId="0" applyFont="1" applyBorder="1" applyAlignment="1" applyProtection="1">
      <alignment horizontal="justify" vertical="center" wrapText="1"/>
      <protection hidden="1"/>
    </xf>
    <xf numFmtId="0" fontId="27" fillId="0" borderId="60" xfId="0" applyFont="1" applyBorder="1" applyAlignment="1" applyProtection="1">
      <alignment horizontal="justify" vertical="center" wrapText="1"/>
      <protection hidden="1"/>
    </xf>
    <xf numFmtId="0" fontId="29" fillId="0" borderId="45" xfId="0" applyFont="1" applyBorder="1" applyAlignment="1">
      <alignment horizontal="center" vertical="center"/>
    </xf>
    <xf numFmtId="0" fontId="29" fillId="0" borderId="40" xfId="0" applyFont="1" applyBorder="1" applyAlignment="1">
      <alignment horizontal="center" vertical="center"/>
    </xf>
    <xf numFmtId="0" fontId="2" fillId="14" borderId="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14" fontId="2" fillId="0" borderId="0" xfId="0" applyNumberFormat="1" applyFont="1" applyFill="1" applyBorder="1" applyAlignment="1" applyProtection="1">
      <alignment horizontal="center" vertical="center" wrapText="1"/>
      <protection locked="0"/>
    </xf>
    <xf numFmtId="0" fontId="2" fillId="14" borderId="26" xfId="0" applyFont="1" applyFill="1" applyBorder="1" applyAlignment="1" applyProtection="1">
      <alignment horizontal="justify" vertical="center" wrapText="1"/>
      <protection locked="0"/>
    </xf>
    <xf numFmtId="0" fontId="31" fillId="14" borderId="7" xfId="0" applyFont="1" applyFill="1" applyBorder="1" applyAlignment="1">
      <alignment horizontal="center" vertical="center" wrapText="1"/>
    </xf>
    <xf numFmtId="0" fontId="2" fillId="14" borderId="25" xfId="0" applyFont="1" applyFill="1" applyBorder="1" applyAlignment="1" applyProtection="1">
      <alignment horizontal="center" vertical="center" wrapText="1"/>
      <protection locked="0"/>
    </xf>
    <xf numFmtId="0" fontId="27" fillId="14" borderId="7" xfId="0" applyFont="1" applyFill="1" applyBorder="1" applyAlignment="1">
      <alignment horizontal="center" wrapText="1"/>
    </xf>
    <xf numFmtId="0" fontId="23" fillId="14" borderId="7" xfId="0" applyFont="1" applyFill="1" applyBorder="1" applyAlignment="1" applyProtection="1">
      <alignment horizontal="center" vertical="center" wrapText="1"/>
      <protection locked="0"/>
    </xf>
    <xf numFmtId="0" fontId="23" fillId="14" borderId="7" xfId="0" applyFont="1" applyFill="1" applyBorder="1" applyAlignment="1">
      <alignment horizontal="center" wrapText="1"/>
    </xf>
    <xf numFmtId="0" fontId="23" fillId="14" borderId="7" xfId="0" applyFont="1" applyFill="1" applyBorder="1" applyAlignment="1">
      <alignment horizontal="center" vertical="center" wrapText="1"/>
    </xf>
    <xf numFmtId="0" fontId="2" fillId="14" borderId="39" xfId="0" applyFont="1" applyFill="1" applyBorder="1" applyAlignment="1">
      <alignment vertical="center" wrapText="1"/>
    </xf>
    <xf numFmtId="0" fontId="27" fillId="0" borderId="36" xfId="0" applyFont="1" applyFill="1" applyBorder="1" applyAlignment="1" applyProtection="1">
      <alignment horizontal="center" vertical="center" wrapText="1"/>
      <protection locked="0"/>
    </xf>
    <xf numFmtId="14" fontId="2" fillId="0" borderId="46" xfId="0" applyNumberFormat="1" applyFont="1" applyFill="1" applyBorder="1" applyAlignment="1" applyProtection="1">
      <alignment horizontal="center" vertical="center" wrapText="1"/>
      <protection locked="0"/>
    </xf>
    <xf numFmtId="14" fontId="27" fillId="0" borderId="56" xfId="0" applyNumberFormat="1" applyFont="1" applyFill="1" applyBorder="1" applyAlignment="1" applyProtection="1">
      <alignment horizontal="center" vertical="center" wrapText="1"/>
      <protection locked="0"/>
    </xf>
    <xf numFmtId="14" fontId="27" fillId="0" borderId="46" xfId="0" applyNumberFormat="1" applyFont="1" applyFill="1" applyBorder="1" applyAlignment="1" applyProtection="1">
      <alignment horizontal="center" vertical="center" wrapText="1"/>
      <protection locked="0"/>
    </xf>
    <xf numFmtId="14" fontId="27" fillId="0" borderId="60" xfId="0" applyNumberFormat="1" applyFont="1" applyFill="1" applyBorder="1" applyAlignment="1" applyProtection="1">
      <alignment horizontal="center" vertical="center" wrapText="1"/>
      <protection locked="0"/>
    </xf>
    <xf numFmtId="14" fontId="27" fillId="14" borderId="56" xfId="0" applyNumberFormat="1"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56"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57" fillId="0" borderId="81" xfId="0" applyFont="1" applyFill="1" applyBorder="1" applyAlignment="1" applyProtection="1">
      <alignment horizontal="justify" vertical="center" wrapText="1"/>
    </xf>
    <xf numFmtId="0" fontId="57" fillId="0" borderId="5" xfId="0" applyFont="1" applyFill="1" applyBorder="1" applyAlignment="1" applyProtection="1">
      <alignment vertical="center" wrapText="1"/>
    </xf>
    <xf numFmtId="0" fontId="57" fillId="0" borderId="7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57" fillId="0" borderId="4" xfId="0" applyFont="1" applyFill="1" applyBorder="1" applyAlignment="1" applyProtection="1">
      <alignment horizontal="justify" vertical="center" wrapText="1"/>
      <protection locked="0"/>
    </xf>
    <xf numFmtId="0" fontId="57" fillId="0" borderId="7" xfId="0" applyFont="1" applyFill="1" applyBorder="1" applyAlignment="1" applyProtection="1">
      <alignment horizontal="justify" vertical="center" wrapText="1"/>
      <protection locked="0"/>
    </xf>
    <xf numFmtId="0" fontId="56" fillId="0" borderId="6" xfId="0" applyFont="1" applyBorder="1" applyAlignment="1">
      <alignment horizontal="center" vertical="center" wrapText="1"/>
    </xf>
    <xf numFmtId="0" fontId="27" fillId="0" borderId="7" xfId="0" applyFont="1" applyBorder="1" applyAlignment="1" applyProtection="1">
      <alignment horizontal="center" vertical="center" wrapText="1"/>
      <protection hidden="1"/>
    </xf>
    <xf numFmtId="0" fontId="27" fillId="0" borderId="7" xfId="0" applyFont="1" applyBorder="1" applyAlignment="1">
      <alignment horizontal="center" vertical="center" wrapText="1"/>
    </xf>
    <xf numFmtId="0" fontId="2" fillId="14" borderId="46" xfId="0" applyFont="1" applyFill="1" applyBorder="1" applyAlignment="1" applyProtection="1">
      <alignment horizontal="center" vertical="center" wrapText="1"/>
    </xf>
    <xf numFmtId="0" fontId="57" fillId="0" borderId="67" xfId="0" applyFont="1" applyFill="1" applyBorder="1" applyAlignment="1" applyProtection="1">
      <alignment vertical="center" wrapText="1"/>
    </xf>
    <xf numFmtId="0" fontId="57" fillId="0" borderId="31" xfId="0" applyFont="1" applyFill="1" applyBorder="1" applyAlignment="1" applyProtection="1">
      <alignment vertical="center" wrapText="1"/>
    </xf>
    <xf numFmtId="0" fontId="57" fillId="14" borderId="44" xfId="0" applyFont="1" applyFill="1" applyBorder="1" applyAlignment="1" applyProtection="1">
      <alignment vertical="center" wrapText="1"/>
    </xf>
    <xf numFmtId="14" fontId="27" fillId="0" borderId="9" xfId="0" applyNumberFormat="1" applyFont="1" applyBorder="1" applyAlignment="1" applyProtection="1">
      <alignment horizontal="center" vertical="center"/>
    </xf>
    <xf numFmtId="17" fontId="27" fillId="14" borderId="9" xfId="0" applyNumberFormat="1" applyFont="1" applyFill="1" applyBorder="1" applyAlignment="1" applyProtection="1">
      <alignment horizontal="center" vertical="center"/>
    </xf>
    <xf numFmtId="0" fontId="27" fillId="14" borderId="10" xfId="0" applyFont="1" applyFill="1" applyBorder="1" applyAlignment="1" applyProtection="1">
      <alignment horizontal="center" vertical="center"/>
    </xf>
    <xf numFmtId="0" fontId="27" fillId="0" borderId="10" xfId="0" applyFont="1" applyBorder="1" applyAlignment="1" applyProtection="1">
      <alignment horizontal="center" vertical="center" wrapText="1"/>
    </xf>
    <xf numFmtId="14" fontId="27" fillId="14" borderId="70" xfId="0" applyNumberFormat="1" applyFont="1" applyFill="1" applyBorder="1" applyAlignment="1" applyProtection="1">
      <alignment horizontal="center" vertical="center" wrapText="1"/>
    </xf>
    <xf numFmtId="14" fontId="27" fillId="14" borderId="9" xfId="0" applyNumberFormat="1" applyFont="1" applyFill="1" applyBorder="1" applyAlignment="1" applyProtection="1">
      <alignment horizontal="center" vertical="center"/>
    </xf>
    <xf numFmtId="14" fontId="27" fillId="14" borderId="10"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xf>
    <xf numFmtId="0" fontId="57" fillId="14" borderId="6" xfId="0" applyFont="1" applyFill="1" applyBorder="1" applyAlignment="1" applyProtection="1">
      <alignment horizontal="justify" vertical="center" wrapText="1"/>
      <protection locked="0"/>
    </xf>
    <xf numFmtId="0" fontId="2" fillId="14" borderId="55" xfId="0" applyFont="1" applyFill="1" applyBorder="1" applyAlignment="1" applyProtection="1">
      <alignment horizontal="center" wrapText="1"/>
    </xf>
    <xf numFmtId="0" fontId="2" fillId="14" borderId="7" xfId="0" applyFont="1" applyFill="1" applyBorder="1" applyAlignment="1" applyProtection="1">
      <alignment horizontal="center" vertical="top" wrapText="1"/>
    </xf>
    <xf numFmtId="0" fontId="27" fillId="14" borderId="35" xfId="0" applyFont="1" applyFill="1" applyBorder="1" applyAlignment="1" applyProtection="1">
      <alignment horizontal="justify" vertical="center" wrapText="1"/>
      <protection locked="0"/>
    </xf>
    <xf numFmtId="0" fontId="23" fillId="0" borderId="28" xfId="0" applyFont="1" applyBorder="1" applyProtection="1"/>
    <xf numFmtId="0" fontId="2" fillId="0" borderId="22" xfId="0" applyFont="1" applyBorder="1" applyProtection="1"/>
    <xf numFmtId="0" fontId="2" fillId="0" borderId="6" xfId="0" applyFont="1" applyFill="1" applyBorder="1" applyAlignment="1" applyProtection="1">
      <alignment horizontal="center" vertical="center" wrapText="1"/>
    </xf>
    <xf numFmtId="0" fontId="2" fillId="14" borderId="0" xfId="0" applyFont="1" applyFill="1" applyBorder="1" applyAlignment="1" applyProtection="1">
      <alignment vertical="center"/>
    </xf>
    <xf numFmtId="0" fontId="57" fillId="0" borderId="0" xfId="0" applyFont="1" applyBorder="1" applyProtection="1"/>
    <xf numFmtId="0" fontId="57" fillId="0" borderId="0" xfId="0" applyFont="1" applyProtection="1"/>
    <xf numFmtId="0" fontId="2" fillId="0" borderId="0" xfId="0" applyFont="1" applyBorder="1" applyProtection="1"/>
    <xf numFmtId="0" fontId="2" fillId="0" borderId="28" xfId="0" applyFont="1" applyBorder="1" applyProtection="1"/>
    <xf numFmtId="0" fontId="0" fillId="28" borderId="0" xfId="0" applyFill="1"/>
    <xf numFmtId="0" fontId="65" fillId="0" borderId="35" xfId="0" applyFont="1" applyBorder="1" applyAlignment="1" applyProtection="1">
      <alignment vertical="center" wrapText="1"/>
      <protection hidden="1"/>
    </xf>
    <xf numFmtId="0" fontId="31" fillId="0" borderId="64" xfId="0" applyFont="1" applyBorder="1" applyAlignment="1">
      <alignment horizontal="center" vertical="center"/>
    </xf>
    <xf numFmtId="0" fontId="31" fillId="0" borderId="63" xfId="0" applyFont="1" applyBorder="1" applyAlignment="1">
      <alignment horizontal="center" vertical="center" wrapText="1"/>
    </xf>
    <xf numFmtId="0" fontId="31" fillId="0" borderId="63" xfId="0" applyFont="1" applyBorder="1" applyAlignment="1">
      <alignment horizontal="center" vertical="center"/>
    </xf>
    <xf numFmtId="0" fontId="31" fillId="0" borderId="80" xfId="0" applyFont="1" applyBorder="1" applyAlignment="1">
      <alignment horizontal="center" vertical="center"/>
    </xf>
    <xf numFmtId="0" fontId="65" fillId="0" borderId="6" xfId="0" applyFont="1" applyBorder="1" applyAlignment="1" applyProtection="1">
      <alignment vertical="center" wrapText="1"/>
      <protection hidden="1"/>
    </xf>
    <xf numFmtId="0" fontId="31" fillId="0" borderId="18" xfId="0" applyFont="1" applyBorder="1" applyAlignment="1">
      <alignment horizontal="center" vertical="center"/>
    </xf>
    <xf numFmtId="0" fontId="31" fillId="0" borderId="19" xfId="0" applyFont="1" applyBorder="1" applyAlignment="1">
      <alignment horizontal="center" vertical="center" wrapText="1"/>
    </xf>
    <xf numFmtId="0" fontId="31" fillId="0" borderId="19" xfId="0" applyFont="1" applyBorder="1" applyAlignment="1">
      <alignment horizontal="center" vertical="center"/>
    </xf>
    <xf numFmtId="0" fontId="31" fillId="0" borderId="67" xfId="0" applyFont="1" applyBorder="1" applyAlignment="1">
      <alignment horizontal="center" vertical="center"/>
    </xf>
    <xf numFmtId="0" fontId="23" fillId="14" borderId="7" xfId="0" applyFont="1" applyFill="1" applyBorder="1" applyAlignment="1" applyProtection="1">
      <alignment horizontal="center" vertical="center"/>
    </xf>
    <xf numFmtId="0" fontId="23" fillId="14" borderId="8" xfId="0" applyFont="1" applyFill="1" applyBorder="1" applyAlignment="1" applyProtection="1">
      <alignment horizontal="center" vertical="center"/>
    </xf>
    <xf numFmtId="0" fontId="29" fillId="0" borderId="31" xfId="0" applyFont="1" applyBorder="1" applyAlignment="1">
      <alignment horizontal="center" wrapText="1"/>
    </xf>
    <xf numFmtId="0" fontId="29" fillId="0" borderId="30" xfId="0" applyFont="1" applyBorder="1" applyAlignment="1">
      <alignment horizontal="center" wrapText="1"/>
    </xf>
    <xf numFmtId="0" fontId="29" fillId="0" borderId="5" xfId="0" applyFont="1" applyBorder="1" applyAlignment="1">
      <alignment horizontal="center" wrapText="1"/>
    </xf>
    <xf numFmtId="14" fontId="29" fillId="0" borderId="31" xfId="0" applyNumberFormat="1"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3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center"/>
    </xf>
    <xf numFmtId="0" fontId="29" fillId="0" borderId="1" xfId="0" applyFont="1" applyBorder="1" applyAlignment="1">
      <alignment horizontal="center"/>
    </xf>
    <xf numFmtId="0" fontId="0" fillId="34" borderId="1" xfId="0" applyFill="1"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27" fillId="0" borderId="39"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60"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62" fillId="14" borderId="4" xfId="0" applyFont="1" applyFill="1" applyBorder="1" applyAlignment="1">
      <alignment horizontal="center" vertical="center" textRotation="90" wrapText="1"/>
    </xf>
    <xf numFmtId="0" fontId="62" fillId="14" borderId="26" xfId="0" applyFont="1" applyFill="1" applyBorder="1" applyAlignment="1">
      <alignment horizontal="center" vertical="center" textRotation="90" wrapText="1"/>
    </xf>
    <xf numFmtId="0" fontId="62" fillId="14" borderId="35" xfId="0" applyFont="1" applyFill="1" applyBorder="1" applyAlignment="1">
      <alignment horizontal="center" vertical="center" textRotation="90"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55" xfId="0" applyFont="1" applyBorder="1" applyAlignment="1" applyProtection="1">
      <alignment horizontal="center" vertical="center" wrapText="1"/>
      <protection hidden="1"/>
    </xf>
    <xf numFmtId="0" fontId="27" fillId="14" borderId="39" xfId="0" applyFont="1" applyFill="1" applyBorder="1" applyAlignment="1" applyProtection="1">
      <alignment horizontal="center" vertical="center"/>
      <protection locked="0"/>
    </xf>
    <xf numFmtId="0" fontId="27" fillId="14" borderId="26" xfId="0" applyFont="1" applyFill="1" applyBorder="1" applyAlignment="1" applyProtection="1">
      <alignment horizontal="center" vertical="center"/>
      <protection locked="0"/>
    </xf>
    <xf numFmtId="0" fontId="27" fillId="14" borderId="3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7" fillId="0" borderId="35"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10"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hidden="1"/>
    </xf>
    <xf numFmtId="0" fontId="27" fillId="14" borderId="7"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14" fontId="27" fillId="0" borderId="68" xfId="0" applyNumberFormat="1"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14" fontId="27" fillId="0" borderId="60" xfId="0" applyNumberFormat="1"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55" xfId="0" applyFont="1" applyFill="1" applyBorder="1" applyAlignment="1" applyProtection="1">
      <alignment horizontal="center" vertical="center" wrapText="1"/>
      <protection hidden="1"/>
    </xf>
    <xf numFmtId="0" fontId="2" fillId="0" borderId="38"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protection locked="0"/>
    </xf>
    <xf numFmtId="0" fontId="27" fillId="14" borderId="45"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protection locked="0"/>
    </xf>
    <xf numFmtId="0" fontId="27" fillId="14" borderId="38"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14" borderId="53" xfId="0" applyFont="1" applyFill="1" applyBorder="1" applyAlignment="1">
      <alignment horizontal="center" vertical="center" wrapText="1"/>
    </xf>
    <xf numFmtId="0" fontId="2" fillId="14" borderId="72" xfId="0" applyFont="1" applyFill="1" applyBorder="1" applyAlignment="1">
      <alignment horizontal="center" vertical="center" wrapText="1"/>
    </xf>
    <xf numFmtId="0" fontId="27" fillId="0" borderId="26"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xf>
    <xf numFmtId="0" fontId="27" fillId="0" borderId="54"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37"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14" borderId="66"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protection locked="0"/>
    </xf>
    <xf numFmtId="0" fontId="2" fillId="14" borderId="55"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14" borderId="39" xfId="0" applyFont="1" applyFill="1" applyBorder="1" applyAlignment="1" applyProtection="1">
      <alignment horizontal="center" vertical="center"/>
      <protection locked="0"/>
    </xf>
    <xf numFmtId="0" fontId="27" fillId="14" borderId="26"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protection hidden="1"/>
    </xf>
    <xf numFmtId="0" fontId="27" fillId="0" borderId="60" xfId="0" applyFont="1" applyFill="1" applyBorder="1" applyAlignment="1" applyProtection="1">
      <alignment horizontal="center" vertical="center"/>
      <protection hidden="1"/>
    </xf>
    <xf numFmtId="0" fontId="27" fillId="0" borderId="68" xfId="0" applyFont="1" applyFill="1" applyBorder="1" applyAlignment="1" applyProtection="1">
      <alignment horizontal="center" vertical="center" wrapText="1"/>
      <protection hidden="1"/>
    </xf>
    <xf numFmtId="0" fontId="27" fillId="0" borderId="60" xfId="0" applyFont="1" applyFill="1" applyBorder="1" applyAlignment="1" applyProtection="1">
      <alignment horizontal="center" vertical="center" wrapText="1"/>
      <protection hidden="1"/>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3" fillId="0" borderId="39"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23" fillId="0" borderId="35" xfId="0" applyFont="1" applyBorder="1" applyAlignment="1" applyProtection="1">
      <alignment horizontal="left" vertical="center" wrapText="1"/>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wrapText="1"/>
    </xf>
    <xf numFmtId="0" fontId="23" fillId="14" borderId="55" xfId="0" applyFont="1" applyFill="1" applyBorder="1" applyAlignment="1" applyProtection="1">
      <alignment horizontal="left" vertical="center" wrapText="1"/>
    </xf>
    <xf numFmtId="0" fontId="2" fillId="14" borderId="39"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3" fillId="0" borderId="39" xfId="0" applyFont="1" applyBorder="1" applyAlignment="1" applyProtection="1">
      <alignment horizontal="left" vertical="top" wrapText="1"/>
    </xf>
    <xf numFmtId="0" fontId="23" fillId="0" borderId="26" xfId="0" applyFont="1" applyBorder="1" applyAlignment="1" applyProtection="1">
      <alignment horizontal="left" vertical="top" wrapText="1"/>
    </xf>
    <xf numFmtId="0" fontId="23" fillId="0" borderId="55" xfId="0" applyFont="1" applyBorder="1" applyAlignment="1" applyProtection="1">
      <alignment horizontal="left" vertical="top" wrapText="1"/>
    </xf>
    <xf numFmtId="0" fontId="27" fillId="14" borderId="39" xfId="0" applyFont="1" applyFill="1" applyBorder="1" applyAlignment="1" applyProtection="1">
      <alignment horizontal="left" vertical="center" wrapText="1"/>
    </xf>
    <xf numFmtId="0" fontId="27" fillId="14" borderId="26" xfId="0" applyFont="1" applyFill="1" applyBorder="1" applyAlignment="1" applyProtection="1">
      <alignment horizontal="left" vertical="center" wrapText="1"/>
    </xf>
    <xf numFmtId="0" fontId="27" fillId="14" borderId="55" xfId="0" applyFont="1" applyFill="1" applyBorder="1" applyAlignment="1" applyProtection="1">
      <alignment horizontal="left"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7" fillId="14" borderId="26"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0" fontId="27" fillId="14" borderId="35" xfId="0" applyFont="1" applyFill="1" applyBorder="1" applyAlignment="1" applyProtection="1">
      <alignment horizontal="left" vertical="center" wrapText="1"/>
    </xf>
    <xf numFmtId="0" fontId="23" fillId="0" borderId="4" xfId="0" applyFont="1" applyBorder="1" applyAlignment="1" applyProtection="1">
      <alignment horizontal="left" vertical="center" wrapText="1"/>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3" fillId="0" borderId="4" xfId="0" applyFont="1" applyBorder="1" applyAlignment="1" applyProtection="1">
      <alignment horizontal="left" vertical="top" wrapText="1"/>
    </xf>
    <xf numFmtId="0" fontId="54" fillId="14" borderId="4" xfId="0" applyFont="1" applyFill="1" applyBorder="1" applyAlignment="1" applyProtection="1">
      <alignment horizontal="left" vertical="top" wrapText="1"/>
    </xf>
    <xf numFmtId="0" fontId="54" fillId="14" borderId="26" xfId="0" applyFont="1" applyFill="1" applyBorder="1" applyAlignment="1" applyProtection="1">
      <alignment horizontal="left" vertical="top"/>
    </xf>
    <xf numFmtId="0" fontId="54" fillId="14" borderId="35" xfId="0" applyFont="1" applyFill="1" applyBorder="1" applyAlignment="1" applyProtection="1">
      <alignment horizontal="left" vertical="top"/>
    </xf>
    <xf numFmtId="0" fontId="23" fillId="0" borderId="26" xfId="0" applyFont="1" applyBorder="1" applyAlignment="1" applyProtection="1">
      <alignment horizontal="left" wrapText="1"/>
    </xf>
    <xf numFmtId="0" fontId="23" fillId="0" borderId="35" xfId="0" applyFont="1" applyBorder="1" applyAlignment="1" applyProtection="1">
      <alignment horizontal="left" wrapText="1"/>
    </xf>
    <xf numFmtId="0" fontId="23" fillId="0" borderId="35" xfId="0" applyFont="1" applyBorder="1" applyAlignment="1" applyProtection="1">
      <alignment horizontal="left" vertical="top" wrapText="1"/>
    </xf>
    <xf numFmtId="0" fontId="54" fillId="14" borderId="39" xfId="0" applyFont="1" applyFill="1" applyBorder="1" applyAlignment="1" applyProtection="1">
      <alignment horizontal="left" vertical="top" wrapText="1"/>
    </xf>
    <xf numFmtId="0" fontId="54" fillId="14" borderId="55" xfId="0" applyFont="1" applyFill="1" applyBorder="1" applyAlignment="1" applyProtection="1">
      <alignment horizontal="left" vertical="top"/>
    </xf>
    <xf numFmtId="0" fontId="54" fillId="14" borderId="26" xfId="0" applyFont="1" applyFill="1" applyBorder="1" applyAlignment="1" applyProtection="1">
      <alignment horizontal="left" vertical="center" wrapText="1"/>
    </xf>
    <xf numFmtId="0" fontId="54" fillId="14" borderId="26" xfId="0" applyFont="1" applyFill="1" applyBorder="1" applyAlignment="1" applyProtection="1">
      <alignment horizontal="left" vertical="center"/>
    </xf>
    <xf numFmtId="0" fontId="54" fillId="14" borderId="35" xfId="0" applyFont="1" applyFill="1" applyBorder="1" applyAlignment="1" applyProtection="1">
      <alignment horizontal="left" vertical="center"/>
    </xf>
    <xf numFmtId="0" fontId="23" fillId="0" borderId="39" xfId="0" applyFont="1" applyBorder="1" applyAlignment="1" applyProtection="1">
      <alignment horizontal="left" wrapText="1"/>
    </xf>
    <xf numFmtId="0" fontId="23" fillId="0" borderId="26" xfId="0" applyFont="1" applyBorder="1" applyAlignment="1" applyProtection="1">
      <alignment horizontal="left" vertical="center"/>
    </xf>
    <xf numFmtId="0" fontId="23" fillId="0" borderId="35" xfId="0" applyFont="1" applyBorder="1" applyAlignment="1" applyProtection="1">
      <alignment horizontal="left" vertical="center"/>
    </xf>
    <xf numFmtId="0" fontId="23" fillId="14" borderId="26" xfId="0" applyFont="1" applyFill="1" applyBorder="1" applyAlignment="1" applyProtection="1">
      <alignment horizontal="left" vertical="center"/>
    </xf>
    <xf numFmtId="0" fontId="23" fillId="14" borderId="35" xfId="0" applyFont="1" applyFill="1" applyBorder="1" applyAlignment="1" applyProtection="1">
      <alignment horizontal="left" vertical="center"/>
    </xf>
    <xf numFmtId="0" fontId="57" fillId="0" borderId="4" xfId="0" applyFont="1" applyBorder="1" applyAlignment="1" applyProtection="1">
      <alignment horizontal="left" vertical="center" wrapText="1"/>
    </xf>
    <xf numFmtId="0" fontId="57" fillId="0" borderId="26" xfId="0" applyFont="1" applyBorder="1" applyAlignment="1" applyProtection="1">
      <alignment horizontal="left" vertical="center"/>
    </xf>
    <xf numFmtId="0" fontId="57" fillId="0" borderId="35" xfId="0" applyFont="1" applyBorder="1" applyAlignment="1" applyProtection="1">
      <alignment horizontal="left" vertical="center"/>
    </xf>
    <xf numFmtId="0" fontId="23" fillId="14" borderId="39"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protection locked="0"/>
    </xf>
    <xf numFmtId="0" fontId="27" fillId="36" borderId="26" xfId="0" applyFont="1" applyFill="1" applyBorder="1" applyAlignment="1" applyProtection="1">
      <alignment horizontal="center" vertical="center" wrapText="1"/>
      <protection locked="0"/>
    </xf>
    <xf numFmtId="14" fontId="27" fillId="14" borderId="16" xfId="0" applyNumberFormat="1" applyFont="1" applyFill="1" applyBorder="1" applyAlignment="1" applyProtection="1">
      <alignment horizontal="center" vertical="center" wrapText="1"/>
      <protection locked="0"/>
    </xf>
    <xf numFmtId="14" fontId="27" fillId="14" borderId="37" xfId="0" applyNumberFormat="1" applyFont="1" applyFill="1" applyBorder="1" applyAlignment="1" applyProtection="1">
      <alignment horizontal="center" vertical="center" wrapText="1"/>
      <protection locked="0"/>
    </xf>
    <xf numFmtId="0" fontId="27" fillId="14" borderId="68"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14" fontId="27" fillId="0" borderId="36" xfId="0" applyNumberFormat="1" applyFont="1" applyFill="1" applyBorder="1" applyAlignment="1" applyProtection="1">
      <alignment horizontal="center" vertical="center" wrapText="1"/>
      <protection locked="0"/>
    </xf>
    <xf numFmtId="14" fontId="27" fillId="0" borderId="37" xfId="0" applyNumberFormat="1"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36" borderId="26" xfId="0" applyFont="1" applyFill="1" applyBorder="1" applyAlignment="1" applyProtection="1">
      <alignment horizontal="center" vertical="center" wrapText="1"/>
      <protection hidden="1"/>
    </xf>
    <xf numFmtId="0" fontId="27" fillId="0" borderId="38"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14" fontId="2" fillId="14" borderId="4"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55" xfId="0" applyNumberFormat="1" applyFont="1" applyFill="1" applyBorder="1" applyAlignment="1" applyProtection="1">
      <alignment horizontal="center" vertical="center" wrapText="1"/>
    </xf>
    <xf numFmtId="14" fontId="2" fillId="14" borderId="39"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55" xfId="0" applyFont="1" applyFill="1" applyBorder="1" applyAlignment="1" applyProtection="1">
      <alignment horizontal="justify" vertical="center" wrapText="1"/>
    </xf>
    <xf numFmtId="0" fontId="27" fillId="0" borderId="39"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14" borderId="4" xfId="0" applyFont="1" applyFill="1" applyBorder="1" applyAlignment="1" applyProtection="1">
      <alignment horizontal="justify" vertical="center" wrapText="1"/>
    </xf>
    <xf numFmtId="0" fontId="27" fillId="14" borderId="35" xfId="0" applyFont="1" applyFill="1" applyBorder="1" applyAlignment="1" applyProtection="1">
      <alignment horizontal="justify" vertical="center" wrapText="1"/>
    </xf>
    <xf numFmtId="0" fontId="27" fillId="14" borderId="4" xfId="0" applyFont="1" applyFill="1" applyBorder="1" applyAlignment="1" applyProtection="1">
      <alignment horizontal="justify" wrapText="1"/>
    </xf>
    <xf numFmtId="0" fontId="27" fillId="14" borderId="26" xfId="0" applyFont="1" applyFill="1" applyBorder="1" applyAlignment="1" applyProtection="1">
      <alignment horizontal="justify" wrapText="1"/>
    </xf>
    <xf numFmtId="0" fontId="27" fillId="14" borderId="35" xfId="0" applyFont="1" applyFill="1" applyBorder="1" applyAlignment="1" applyProtection="1">
      <alignment horizontal="justify" wrapText="1"/>
    </xf>
    <xf numFmtId="0" fontId="27" fillId="14" borderId="4" xfId="0" applyFont="1" applyFill="1" applyBorder="1" applyAlignment="1" applyProtection="1">
      <alignment horizontal="justify" vertical="top" wrapText="1"/>
    </xf>
    <xf numFmtId="0" fontId="27" fillId="14" borderId="26" xfId="0" applyFont="1" applyFill="1" applyBorder="1" applyAlignment="1" applyProtection="1">
      <alignment horizontal="justify" vertical="top" wrapText="1"/>
    </xf>
    <xf numFmtId="0" fontId="27" fillId="14" borderId="35" xfId="0" applyFont="1" applyFill="1" applyBorder="1" applyAlignment="1" applyProtection="1">
      <alignment horizontal="justify" vertical="top" wrapText="1"/>
    </xf>
    <xf numFmtId="0" fontId="23" fillId="14" borderId="4" xfId="0" applyFont="1" applyFill="1" applyBorder="1" applyAlignment="1" applyProtection="1">
      <alignment horizontal="justify" vertical="center" wrapText="1"/>
    </xf>
    <xf numFmtId="0" fontId="23" fillId="14" borderId="26" xfId="0" applyFont="1" applyFill="1" applyBorder="1" applyAlignment="1" applyProtection="1">
      <alignment horizontal="justify" vertical="center" wrapText="1"/>
    </xf>
    <xf numFmtId="0" fontId="23" fillId="14" borderId="35" xfId="0" applyFont="1" applyFill="1" applyBorder="1" applyAlignment="1" applyProtection="1">
      <alignment horizontal="justify" vertical="center" wrapText="1"/>
    </xf>
    <xf numFmtId="0" fontId="23" fillId="14" borderId="55" xfId="0" applyFont="1" applyFill="1" applyBorder="1" applyAlignment="1" applyProtection="1">
      <alignment horizontal="justify" vertical="center" wrapText="1"/>
    </xf>
    <xf numFmtId="0" fontId="23" fillId="14" borderId="26" xfId="0" applyFont="1" applyFill="1" applyBorder="1" applyAlignment="1" applyProtection="1">
      <alignment horizontal="left" vertical="top" wrapText="1"/>
    </xf>
    <xf numFmtId="0" fontId="23" fillId="14" borderId="26" xfId="0" applyFont="1" applyFill="1" applyBorder="1" applyAlignment="1" applyProtection="1">
      <alignment horizontal="left" vertical="top"/>
    </xf>
    <xf numFmtId="0" fontId="23" fillId="14" borderId="35" xfId="0" applyFont="1" applyFill="1" applyBorder="1" applyAlignment="1" applyProtection="1">
      <alignment horizontal="left" vertical="top"/>
    </xf>
    <xf numFmtId="0" fontId="23" fillId="14" borderId="4" xfId="0" applyFont="1" applyFill="1" applyBorder="1" applyAlignment="1" applyProtection="1">
      <alignment horizontal="justify" vertical="top" wrapText="1"/>
    </xf>
    <xf numFmtId="0" fontId="23" fillId="14" borderId="26" xfId="0" applyFont="1" applyFill="1" applyBorder="1" applyAlignment="1" applyProtection="1">
      <alignment horizontal="justify" vertical="top" wrapText="1"/>
    </xf>
    <xf numFmtId="0" fontId="23" fillId="14" borderId="35" xfId="0" applyFont="1" applyFill="1" applyBorder="1" applyAlignment="1" applyProtection="1">
      <alignment horizontal="justify" vertical="top" wrapText="1"/>
    </xf>
    <xf numFmtId="0" fontId="27" fillId="14" borderId="35" xfId="0" applyFont="1" applyFill="1" applyBorder="1" applyAlignment="1" applyProtection="1">
      <alignment horizontal="center" vertical="center"/>
    </xf>
    <xf numFmtId="0" fontId="27" fillId="14" borderId="35" xfId="0" applyFont="1" applyFill="1" applyBorder="1" applyAlignment="1" applyProtection="1">
      <alignment horizontal="center" vertical="center" wrapText="1"/>
    </xf>
    <xf numFmtId="0" fontId="2" fillId="14" borderId="39" xfId="0" applyFont="1" applyFill="1" applyBorder="1" applyAlignment="1" applyProtection="1">
      <alignment horizontal="justify" vertical="center" wrapText="1"/>
    </xf>
    <xf numFmtId="0" fontId="2" fillId="14" borderId="26" xfId="0" applyFont="1" applyFill="1" applyBorder="1" applyAlignment="1" applyProtection="1">
      <alignment horizontal="justify" vertical="center" wrapText="1"/>
    </xf>
    <xf numFmtId="0" fontId="2" fillId="14" borderId="55" xfId="0" applyFont="1" applyFill="1" applyBorder="1" applyAlignment="1" applyProtection="1">
      <alignment horizontal="justify" vertical="center" wrapText="1"/>
    </xf>
    <xf numFmtId="14" fontId="2" fillId="14" borderId="35" xfId="0" applyNumberFormat="1" applyFont="1" applyFill="1" applyBorder="1" applyAlignment="1" applyProtection="1">
      <alignment horizontal="center" vertical="center" wrapText="1"/>
    </xf>
    <xf numFmtId="0" fontId="2" fillId="14" borderId="35" xfId="0" applyFont="1" applyFill="1" applyBorder="1" applyAlignment="1" applyProtection="1">
      <alignment horizontal="justify" vertical="center" wrapText="1"/>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2" fillId="13" borderId="55" xfId="0"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3" fillId="14" borderId="39" xfId="0" applyFont="1" applyFill="1" applyBorder="1" applyAlignment="1">
      <alignment horizontal="center" wrapText="1"/>
    </xf>
    <xf numFmtId="0" fontId="23" fillId="14" borderId="55" xfId="0" applyFont="1" applyFill="1" applyBorder="1" applyAlignment="1">
      <alignment horizontal="center" wrapText="1"/>
    </xf>
    <xf numFmtId="0" fontId="27" fillId="0" borderId="4" xfId="0" applyFont="1" applyBorder="1" applyAlignment="1" applyProtection="1">
      <alignment horizontal="center" vertical="center" wrapText="1"/>
    </xf>
    <xf numFmtId="14" fontId="27" fillId="0" borderId="38" xfId="0" applyNumberFormat="1" applyFont="1" applyFill="1" applyBorder="1" applyAlignment="1" applyProtection="1">
      <alignment horizontal="center" vertical="center" wrapText="1"/>
    </xf>
    <xf numFmtId="14" fontId="27" fillId="0" borderId="54" xfId="0" applyNumberFormat="1" applyFont="1" applyFill="1" applyBorder="1" applyAlignment="1" applyProtection="1">
      <alignment horizontal="center" vertical="center" wrapText="1"/>
    </xf>
    <xf numFmtId="0" fontId="27" fillId="0" borderId="3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55" xfId="0" applyFont="1" applyBorder="1" applyAlignment="1" applyProtection="1">
      <alignment horizontal="center" vertical="center"/>
    </xf>
    <xf numFmtId="0" fontId="23" fillId="0" borderId="4"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54" xfId="0" applyFont="1" applyFill="1" applyBorder="1" applyAlignment="1" applyProtection="1">
      <alignment horizontal="center" vertical="center" wrapText="1"/>
    </xf>
    <xf numFmtId="14" fontId="27" fillId="0" borderId="40" xfId="0" applyNumberFormat="1" applyFont="1" applyBorder="1" applyAlignment="1" applyProtection="1">
      <alignment horizontal="center" vertical="center" wrapText="1"/>
    </xf>
    <xf numFmtId="14" fontId="27" fillId="0" borderId="0" xfId="0" applyNumberFormat="1" applyFont="1" applyBorder="1" applyAlignment="1" applyProtection="1">
      <alignment horizontal="center" vertical="center" wrapText="1"/>
    </xf>
    <xf numFmtId="14" fontId="27" fillId="0" borderId="45" xfId="0" applyNumberFormat="1" applyFont="1" applyBorder="1" applyAlignment="1" applyProtection="1">
      <alignment horizontal="center" vertical="center" wrapText="1"/>
    </xf>
    <xf numFmtId="0" fontId="27" fillId="14" borderId="4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27" fillId="14" borderId="35"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17" fontId="27" fillId="14" borderId="4" xfId="0" applyNumberFormat="1" applyFont="1" applyFill="1" applyBorder="1" applyAlignment="1" applyProtection="1">
      <alignment horizontal="center" vertical="center" wrapText="1"/>
    </xf>
    <xf numFmtId="14" fontId="27" fillId="0" borderId="29"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9" fontId="27" fillId="14" borderId="4" xfId="0" applyNumberFormat="1" applyFont="1" applyFill="1" applyBorder="1" applyAlignment="1" applyProtection="1">
      <alignment horizontal="center" vertical="center"/>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60" xfId="0" applyFont="1" applyFill="1" applyBorder="1" applyAlignment="1">
      <alignment horizontal="center" vertical="center" wrapText="1"/>
    </xf>
    <xf numFmtId="0" fontId="27" fillId="14" borderId="39" xfId="0" applyFont="1" applyFill="1" applyBorder="1" applyAlignment="1" applyProtection="1">
      <alignment horizontal="center" vertical="center" wrapText="1"/>
      <protection hidden="1"/>
    </xf>
    <xf numFmtId="0" fontId="27" fillId="14" borderId="55" xfId="0" applyFont="1" applyFill="1" applyBorder="1" applyAlignment="1" applyProtection="1">
      <alignment horizontal="center" vertical="center" wrapText="1"/>
      <protection hidden="1"/>
    </xf>
    <xf numFmtId="0" fontId="27" fillId="0" borderId="37" xfId="0" applyFont="1" applyFill="1" applyBorder="1" applyAlignment="1" applyProtection="1">
      <alignment horizontal="center" vertical="center" wrapText="1"/>
      <protection hidden="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0" fontId="27" fillId="13" borderId="55"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1" fontId="2" fillId="13" borderId="55" xfId="0" applyNumberFormat="1"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0" fontId="27" fillId="14" borderId="60" xfId="0" applyFont="1" applyFill="1" applyBorder="1" applyAlignment="1" applyProtection="1">
      <alignment horizontal="center" vertical="center" wrapText="1"/>
      <protection locked="0"/>
    </xf>
    <xf numFmtId="0" fontId="2" fillId="0" borderId="54" xfId="0" applyFont="1" applyBorder="1" applyAlignment="1" applyProtection="1">
      <alignment horizontal="center" vertical="center"/>
      <protection locked="0"/>
    </xf>
    <xf numFmtId="0" fontId="2" fillId="14" borderId="6" xfId="0" applyFont="1" applyFill="1" applyBorder="1" applyAlignment="1" applyProtection="1">
      <alignment horizontal="center" vertical="center"/>
      <protection locked="0"/>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9" fontId="2" fillId="0" borderId="53" xfId="0" applyNumberFormat="1" applyFont="1" applyFill="1" applyBorder="1" applyAlignment="1" applyProtection="1">
      <alignment horizontal="center" vertical="center"/>
    </xf>
    <xf numFmtId="9" fontId="2" fillId="0" borderId="61" xfId="0" applyNumberFormat="1" applyFont="1" applyFill="1" applyBorder="1" applyAlignment="1" applyProtection="1">
      <alignment horizontal="center" vertical="center"/>
    </xf>
    <xf numFmtId="9" fontId="2" fillId="0" borderId="65" xfId="0" applyNumberFormat="1" applyFont="1" applyFill="1" applyBorder="1" applyAlignment="1" applyProtection="1">
      <alignment horizontal="center" vertical="center"/>
    </xf>
    <xf numFmtId="0" fontId="27" fillId="14" borderId="4" xfId="0" applyFont="1" applyFill="1" applyBorder="1" applyAlignment="1" applyProtection="1">
      <alignment horizontal="left" wrapText="1"/>
    </xf>
    <xf numFmtId="0" fontId="27" fillId="14" borderId="26" xfId="0" applyFont="1" applyFill="1" applyBorder="1" applyAlignment="1" applyProtection="1">
      <alignment horizontal="left" wrapText="1"/>
    </xf>
    <xf numFmtId="0" fontId="27" fillId="14" borderId="55" xfId="0" applyFont="1" applyFill="1" applyBorder="1" applyAlignment="1" applyProtection="1">
      <alignment horizontal="left" wrapText="1"/>
    </xf>
    <xf numFmtId="0" fontId="27" fillId="14" borderId="4"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3" fillId="14" borderId="4"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5" xfId="0" applyFont="1" applyBorder="1" applyAlignment="1">
      <alignment horizontal="center" vertical="center" wrapText="1"/>
    </xf>
    <xf numFmtId="0" fontId="23" fillId="0" borderId="36"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60" xfId="0" applyFont="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14" fontId="27" fillId="14" borderId="40" xfId="0" applyNumberFormat="1" applyFont="1" applyFill="1" applyBorder="1" applyAlignment="1" applyProtection="1">
      <alignment horizontal="center" vertical="center" wrapText="1"/>
    </xf>
    <xf numFmtId="14" fontId="27" fillId="14" borderId="0" xfId="0" applyNumberFormat="1" applyFont="1" applyFill="1" applyBorder="1" applyAlignment="1" applyProtection="1">
      <alignment horizontal="center" vertical="center" wrapText="1"/>
    </xf>
    <xf numFmtId="14" fontId="27" fillId="14" borderId="45"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10" fillId="14" borderId="4"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protection locked="0"/>
    </xf>
    <xf numFmtId="0" fontId="10" fillId="14" borderId="55" xfId="0" applyFont="1" applyFill="1" applyBorder="1" applyAlignment="1" applyProtection="1">
      <alignment horizontal="center" vertical="center"/>
      <protection locked="0"/>
    </xf>
    <xf numFmtId="0" fontId="2" fillId="14" borderId="68" xfId="0" applyFont="1" applyFill="1" applyBorder="1" applyAlignment="1" applyProtection="1">
      <alignment horizontal="center" vertical="center" wrapText="1"/>
      <protection locked="0"/>
    </xf>
    <xf numFmtId="0" fontId="2" fillId="36" borderId="39" xfId="0" applyFont="1" applyFill="1" applyBorder="1" applyAlignment="1" applyProtection="1">
      <alignment horizontal="center" vertical="center" wrapText="1"/>
      <protection locked="0"/>
    </xf>
    <xf numFmtId="0" fontId="2" fillId="36" borderId="26" xfId="0" applyFont="1" applyFill="1" applyBorder="1" applyAlignment="1" applyProtection="1">
      <alignment horizontal="center" vertical="center" wrapText="1"/>
      <protection locked="0"/>
    </xf>
    <xf numFmtId="0" fontId="2" fillId="36" borderId="35"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7" fillId="36" borderId="4" xfId="0" applyFont="1" applyFill="1" applyBorder="1" applyAlignment="1" applyProtection="1">
      <alignment horizontal="center" vertical="center" wrapText="1"/>
      <protection locked="0"/>
    </xf>
    <xf numFmtId="0" fontId="27" fillId="36" borderId="5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8" fillId="0" borderId="39"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27" fillId="0" borderId="45"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14" borderId="38"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14" borderId="25" xfId="0" applyFont="1" applyFill="1" applyBorder="1" applyAlignment="1" applyProtection="1">
      <alignment horizontal="center" vertical="center" wrapText="1"/>
      <protection locked="0"/>
    </xf>
    <xf numFmtId="0" fontId="57" fillId="14" borderId="39" xfId="0" applyFont="1" applyFill="1" applyBorder="1" applyAlignment="1" applyProtection="1">
      <alignment horizontal="center" vertical="center" wrapText="1"/>
      <protection locked="0"/>
    </xf>
    <xf numFmtId="0" fontId="57" fillId="14" borderId="26" xfId="0" applyFont="1" applyFill="1" applyBorder="1" applyAlignment="1" applyProtection="1">
      <alignment horizontal="center" vertical="center" wrapText="1"/>
      <protection locked="0"/>
    </xf>
    <xf numFmtId="0" fontId="57" fillId="14" borderId="55" xfId="0" applyFont="1" applyFill="1" applyBorder="1" applyAlignment="1" applyProtection="1">
      <alignment horizontal="center" vertical="center" wrapText="1"/>
      <protection locked="0"/>
    </xf>
    <xf numFmtId="0" fontId="57" fillId="0" borderId="69" xfId="0" applyFont="1" applyFill="1" applyBorder="1" applyAlignment="1" applyProtection="1">
      <alignment horizontal="center" vertical="center" wrapText="1"/>
      <protection locked="0"/>
    </xf>
    <xf numFmtId="0" fontId="57" fillId="0" borderId="42" xfId="0" applyFont="1" applyFill="1" applyBorder="1" applyAlignment="1" applyProtection="1">
      <alignment horizontal="center" vertical="center" wrapText="1"/>
      <protection locked="0"/>
    </xf>
    <xf numFmtId="0" fontId="57" fillId="0" borderId="44" xfId="0" applyFont="1" applyFill="1" applyBorder="1" applyAlignment="1" applyProtection="1">
      <alignment horizontal="center" vertical="center" wrapText="1"/>
      <protection locked="0"/>
    </xf>
    <xf numFmtId="0" fontId="27" fillId="0" borderId="27"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0" fontId="2" fillId="14" borderId="68"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 fillId="36" borderId="4" xfId="0" applyFont="1" applyFill="1" applyBorder="1" applyAlignment="1" applyProtection="1">
      <alignment horizontal="center" vertical="center" wrapText="1"/>
      <protection hidden="1"/>
    </xf>
    <xf numFmtId="0" fontId="2" fillId="36" borderId="55" xfId="0" applyFont="1" applyFill="1" applyBorder="1" applyAlignment="1" applyProtection="1">
      <alignment horizontal="center" vertical="center" wrapText="1"/>
      <protection hidden="1"/>
    </xf>
    <xf numFmtId="0" fontId="2" fillId="36" borderId="4" xfId="0" applyFont="1" applyFill="1" applyBorder="1" applyAlignment="1" applyProtection="1">
      <alignment horizontal="center" vertical="center" wrapText="1"/>
      <protection locked="0"/>
    </xf>
    <xf numFmtId="0" fontId="2" fillId="36" borderId="55" xfId="0"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55" xfId="0" applyFont="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0" fontId="2" fillId="13" borderId="55" xfId="0" applyFont="1" applyFill="1" applyBorder="1" applyAlignment="1" applyProtection="1">
      <alignment horizontal="center" vertical="center" wrapText="1"/>
      <protection hidden="1"/>
    </xf>
    <xf numFmtId="0" fontId="27" fillId="0" borderId="7" xfId="0" applyFont="1" applyBorder="1" applyAlignment="1" applyProtection="1">
      <alignment horizontal="center" vertical="center"/>
    </xf>
    <xf numFmtId="0" fontId="27" fillId="14" borderId="7" xfId="0" applyFont="1" applyFill="1" applyBorder="1" applyAlignment="1" applyProtection="1">
      <alignment horizontal="center" vertical="center"/>
    </xf>
    <xf numFmtId="0" fontId="27" fillId="14" borderId="59"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xf>
    <xf numFmtId="0" fontId="27" fillId="14" borderId="26" xfId="0" applyFont="1" applyFill="1" applyBorder="1" applyAlignment="1" applyProtection="1">
      <alignment horizontal="center" vertical="center" wrapText="1"/>
      <protection hidden="1"/>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0" borderId="42" xfId="0" applyFont="1" applyFill="1" applyBorder="1" applyAlignment="1" applyProtection="1">
      <alignment horizontal="center" vertical="center" wrapText="1"/>
      <protection hidden="1"/>
    </xf>
    <xf numFmtId="0" fontId="27" fillId="0" borderId="42" xfId="0" applyFont="1" applyFill="1" applyBorder="1" applyAlignment="1" applyProtection="1">
      <alignment horizontal="center" vertical="center"/>
      <protection hidden="1"/>
    </xf>
    <xf numFmtId="0" fontId="27" fillId="0" borderId="44" xfId="0" applyFont="1" applyFill="1" applyBorder="1" applyAlignment="1" applyProtection="1">
      <alignment horizontal="center" vertical="center"/>
      <protection hidden="1"/>
    </xf>
    <xf numFmtId="0" fontId="27" fillId="14" borderId="39" xfId="0"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0" borderId="39"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 fillId="0" borderId="11"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10" fillId="14" borderId="35"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hidden="1"/>
    </xf>
    <xf numFmtId="0" fontId="2" fillId="14" borderId="26"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hidden="1"/>
    </xf>
    <xf numFmtId="0" fontId="10" fillId="14" borderId="39" xfId="0" applyFont="1" applyFill="1" applyBorder="1" applyAlignment="1" applyProtection="1">
      <alignment horizontal="center" vertical="center"/>
      <protection locked="0"/>
    </xf>
    <xf numFmtId="0" fontId="2" fillId="14" borderId="27" xfId="0" applyFont="1" applyFill="1" applyBorder="1" applyAlignment="1">
      <alignment horizontal="center" vertical="center" wrapText="1"/>
    </xf>
    <xf numFmtId="0" fontId="2" fillId="14" borderId="9" xfId="0" applyFont="1" applyFill="1" applyBorder="1" applyAlignment="1">
      <alignment horizontal="center" vertical="center" wrapText="1"/>
    </xf>
    <xf numFmtId="1" fontId="2" fillId="0" borderId="39"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55" xfId="0" applyNumberFormat="1" applyFont="1" applyFill="1" applyBorder="1" applyAlignment="1" applyProtection="1">
      <alignment horizontal="center" vertical="center" wrapText="1"/>
      <protection locked="0"/>
    </xf>
    <xf numFmtId="0" fontId="31" fillId="14" borderId="39" xfId="0" applyFont="1" applyFill="1" applyBorder="1" applyAlignment="1" applyProtection="1">
      <alignment horizontal="center" vertical="center" wrapText="1"/>
      <protection locked="0"/>
    </xf>
    <xf numFmtId="0" fontId="31" fillId="14" borderId="26" xfId="0" applyFont="1" applyFill="1" applyBorder="1" applyAlignment="1" applyProtection="1">
      <alignment horizontal="center" vertical="center" wrapText="1"/>
      <protection locked="0"/>
    </xf>
    <xf numFmtId="0" fontId="31" fillId="14" borderId="55" xfId="0" applyFont="1" applyFill="1" applyBorder="1" applyAlignment="1" applyProtection="1">
      <alignment horizontal="center" vertical="center" wrapText="1"/>
      <protection locked="0"/>
    </xf>
    <xf numFmtId="0" fontId="2" fillId="14" borderId="25" xfId="0" applyFont="1" applyFill="1" applyBorder="1" applyAlignment="1">
      <alignment horizontal="center" vertical="center" wrapText="1"/>
    </xf>
    <xf numFmtId="0" fontId="2" fillId="0" borderId="39" xfId="0"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14" borderId="29"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0" fontId="31" fillId="14" borderId="35"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protection locked="0"/>
    </xf>
    <xf numFmtId="0" fontId="10" fillId="14" borderId="4" xfId="0" applyFont="1" applyFill="1" applyBorder="1" applyAlignment="1">
      <alignment horizontal="center" vertical="center" textRotation="90" wrapText="1"/>
    </xf>
    <xf numFmtId="0" fontId="10" fillId="14" borderId="26" xfId="0" applyFont="1" applyFill="1" applyBorder="1" applyAlignment="1">
      <alignment horizontal="center" vertical="center" textRotation="90" wrapText="1"/>
    </xf>
    <xf numFmtId="0" fontId="10" fillId="14" borderId="35" xfId="0" applyFont="1" applyFill="1" applyBorder="1" applyAlignment="1">
      <alignment horizontal="center" vertical="center" textRotation="90" wrapText="1"/>
    </xf>
    <xf numFmtId="0" fontId="2" fillId="0" borderId="4" xfId="0" applyFont="1" applyFill="1" applyBorder="1" applyAlignment="1" applyProtection="1">
      <alignment horizontal="center" vertical="center" wrapText="1"/>
      <protection hidden="1"/>
    </xf>
    <xf numFmtId="0" fontId="10" fillId="14" borderId="7"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10" fillId="14" borderId="68"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14" borderId="60" xfId="0" applyFont="1" applyFill="1" applyBorder="1" applyAlignment="1" applyProtection="1">
      <alignment horizontal="center" vertical="center"/>
      <protection locked="0"/>
    </xf>
    <xf numFmtId="0" fontId="2" fillId="36" borderId="39" xfId="0" applyFont="1" applyFill="1" applyBorder="1" applyAlignment="1" applyProtection="1">
      <alignment horizontal="center" vertical="center" wrapText="1"/>
      <protection hidden="1"/>
    </xf>
    <xf numFmtId="1" fontId="2" fillId="36" borderId="39" xfId="0" applyNumberFormat="1" applyFont="1" applyFill="1" applyBorder="1" applyAlignment="1" applyProtection="1">
      <alignment horizontal="center" vertical="center" wrapText="1"/>
      <protection locked="0"/>
    </xf>
    <xf numFmtId="1" fontId="2" fillId="36" borderId="26" xfId="0" applyNumberFormat="1" applyFont="1" applyFill="1" applyBorder="1" applyAlignment="1" applyProtection="1">
      <alignment horizontal="center" vertical="center" wrapText="1"/>
      <protection locked="0"/>
    </xf>
    <xf numFmtId="1" fontId="2" fillId="36" borderId="35" xfId="0" applyNumberFormat="1" applyFont="1" applyFill="1" applyBorder="1" applyAlignment="1" applyProtection="1">
      <alignment horizontal="center" vertical="center" wrapText="1"/>
      <protection locked="0"/>
    </xf>
    <xf numFmtId="1" fontId="2" fillId="36" borderId="4" xfId="0" applyNumberFormat="1" applyFont="1" applyFill="1" applyBorder="1" applyAlignment="1" applyProtection="1">
      <alignment horizontal="center" vertical="center" wrapText="1"/>
      <protection locked="0"/>
    </xf>
    <xf numFmtId="1" fontId="2" fillId="36" borderId="55" xfId="0" applyNumberFormat="1" applyFont="1" applyFill="1" applyBorder="1" applyAlignment="1" applyProtection="1">
      <alignment horizontal="center" vertical="center" wrapText="1"/>
      <protection locked="0"/>
    </xf>
    <xf numFmtId="1" fontId="27" fillId="0" borderId="39"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55" xfId="0" applyNumberFormat="1" applyFont="1" applyBorder="1" applyAlignment="1" applyProtection="1">
      <alignment horizontal="center" vertical="center" wrapText="1"/>
      <protection locked="0"/>
    </xf>
    <xf numFmtId="0" fontId="2" fillId="14" borderId="54" xfId="0" applyFont="1" applyFill="1" applyBorder="1" applyAlignment="1" applyProtection="1">
      <alignment horizontal="center" vertical="center"/>
      <protection locked="0"/>
    </xf>
    <xf numFmtId="0" fontId="2" fillId="0" borderId="27" xfId="0" applyFont="1" applyBorder="1" applyAlignment="1">
      <alignment horizontal="center" vertical="center" wrapText="1"/>
    </xf>
    <xf numFmtId="0" fontId="2" fillId="14" borderId="11" xfId="0" applyFont="1" applyFill="1" applyBorder="1" applyAlignment="1" applyProtection="1">
      <alignment horizontal="center" vertical="center"/>
      <protection locked="0"/>
    </xf>
    <xf numFmtId="1" fontId="27" fillId="36" borderId="26" xfId="0" applyNumberFormat="1" applyFont="1" applyFill="1" applyBorder="1" applyAlignment="1" applyProtection="1">
      <alignment horizontal="center" vertical="center" wrapText="1"/>
      <protection locked="0"/>
    </xf>
    <xf numFmtId="0" fontId="27" fillId="36" borderId="39" xfId="0" applyFont="1" applyFill="1" applyBorder="1" applyAlignment="1" applyProtection="1">
      <alignment horizontal="center" vertical="center" wrapText="1"/>
      <protection locked="0"/>
    </xf>
    <xf numFmtId="0" fontId="57" fillId="0" borderId="68" xfId="0" applyFont="1" applyFill="1" applyBorder="1" applyAlignment="1" applyProtection="1">
      <alignment horizontal="center" vertical="center" wrapText="1"/>
      <protection locked="0"/>
    </xf>
    <xf numFmtId="0" fontId="57" fillId="0" borderId="60"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protection locked="0"/>
    </xf>
    <xf numFmtId="0" fontId="57" fillId="0" borderId="55" xfId="0" applyFont="1" applyFill="1" applyBorder="1" applyAlignment="1" applyProtection="1">
      <alignment horizontal="center" vertical="center" wrapText="1"/>
      <protection locked="0"/>
    </xf>
    <xf numFmtId="0" fontId="57" fillId="0" borderId="41"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protection hidden="1"/>
    </xf>
    <xf numFmtId="0" fontId="27" fillId="14" borderId="39" xfId="0" applyFont="1" applyFill="1" applyBorder="1" applyAlignment="1">
      <alignment horizontal="center" vertical="top" wrapText="1"/>
    </xf>
    <xf numFmtId="0" fontId="27" fillId="14" borderId="55" xfId="0" applyFont="1" applyFill="1" applyBorder="1" applyAlignment="1">
      <alignment horizontal="center" vertical="top" wrapText="1"/>
    </xf>
    <xf numFmtId="0" fontId="2" fillId="0" borderId="16"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0" fontId="2" fillId="14" borderId="40"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57" fillId="0" borderId="16" xfId="0" applyFont="1" applyFill="1" applyBorder="1" applyAlignment="1" applyProtection="1">
      <alignment horizontal="center" vertical="center" wrapText="1"/>
      <protection locked="0"/>
    </xf>
    <xf numFmtId="0" fontId="57" fillId="0" borderId="26" xfId="0" applyFont="1" applyFill="1" applyBorder="1" applyAlignment="1" applyProtection="1">
      <alignment horizontal="center" vertical="center" wrapText="1"/>
      <protection locked="0"/>
    </xf>
    <xf numFmtId="0" fontId="57" fillId="0" borderId="41" xfId="0" applyFont="1" applyFill="1" applyBorder="1" applyAlignment="1" applyProtection="1">
      <alignment horizontal="center" vertical="center" wrapText="1"/>
      <protection locked="0"/>
    </xf>
    <xf numFmtId="0" fontId="57" fillId="0" borderId="43" xfId="0" applyFont="1" applyFill="1" applyBorder="1" applyAlignment="1" applyProtection="1">
      <alignment horizontal="center" vertical="center" wrapText="1"/>
      <protection locked="0"/>
    </xf>
    <xf numFmtId="0" fontId="57" fillId="0" borderId="66" xfId="0" applyFont="1" applyFill="1" applyBorder="1" applyAlignment="1" applyProtection="1">
      <alignment horizontal="center" vertical="center" wrapText="1"/>
      <protection locked="0"/>
    </xf>
    <xf numFmtId="0" fontId="2" fillId="14" borderId="37"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8" fillId="14" borderId="39" xfId="0" applyFont="1" applyFill="1" applyBorder="1" applyAlignment="1" applyProtection="1">
      <alignment horizontal="center" vertical="center"/>
      <protection locked="0"/>
    </xf>
    <xf numFmtId="0" fontId="28" fillId="14" borderId="26" xfId="0" applyFont="1" applyFill="1" applyBorder="1" applyAlignment="1" applyProtection="1">
      <alignment horizontal="center" vertical="center"/>
      <protection locked="0"/>
    </xf>
    <xf numFmtId="0" fontId="28" fillId="14" borderId="55" xfId="0" applyFont="1" applyFill="1" applyBorder="1" applyAlignment="1" applyProtection="1">
      <alignment horizontal="center" vertical="center"/>
      <protection locked="0"/>
    </xf>
    <xf numFmtId="0" fontId="10" fillId="14" borderId="39" xfId="0" applyFont="1" applyFill="1" applyBorder="1" applyAlignment="1" applyProtection="1">
      <alignment horizontal="center" vertical="center" wrapText="1"/>
      <protection locked="0"/>
    </xf>
    <xf numFmtId="0" fontId="10" fillId="14" borderId="26" xfId="0" applyFont="1" applyFill="1" applyBorder="1" applyAlignment="1" applyProtection="1">
      <alignment horizontal="center" vertical="center" wrapText="1"/>
      <protection locked="0"/>
    </xf>
    <xf numFmtId="0" fontId="10" fillId="14" borderId="55" xfId="0"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54" xfId="0" applyFont="1" applyBorder="1" applyAlignment="1">
      <alignment horizontal="center" vertical="center" wrapText="1"/>
    </xf>
    <xf numFmtId="0" fontId="2" fillId="14" borderId="7" xfId="0" applyFont="1" applyFill="1" applyBorder="1" applyAlignment="1">
      <alignment horizontal="center" vertical="center" wrapText="1"/>
    </xf>
    <xf numFmtId="0" fontId="27" fillId="0" borderId="35" xfId="0" applyFont="1" applyBorder="1" applyAlignment="1" applyProtection="1">
      <alignment horizontal="center" vertical="center"/>
    </xf>
    <xf numFmtId="14" fontId="27" fillId="0" borderId="38" xfId="0" applyNumberFormat="1" applyFont="1" applyBorder="1" applyAlignment="1" applyProtection="1">
      <alignment horizontal="center" vertical="center"/>
    </xf>
    <xf numFmtId="14" fontId="27" fillId="0" borderId="27" xfId="0" applyNumberFormat="1" applyFont="1" applyBorder="1" applyAlignment="1" applyProtection="1">
      <alignment horizontal="center" vertical="center"/>
    </xf>
    <xf numFmtId="14" fontId="27" fillId="0" borderId="54" xfId="0" applyNumberFormat="1" applyFont="1" applyBorder="1" applyAlignment="1" applyProtection="1">
      <alignment horizontal="center" vertical="center"/>
    </xf>
    <xf numFmtId="0" fontId="57" fillId="0" borderId="69" xfId="0" applyFont="1" applyFill="1" applyBorder="1" applyAlignment="1" applyProtection="1">
      <alignment horizontal="center" vertical="center" wrapText="1"/>
    </xf>
    <xf numFmtId="0" fontId="57" fillId="0" borderId="44" xfId="0" applyFont="1" applyFill="1" applyBorder="1" applyAlignment="1" applyProtection="1">
      <alignment horizontal="center" vertical="center" wrapText="1"/>
    </xf>
    <xf numFmtId="0" fontId="27" fillId="14" borderId="3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protection locked="0"/>
    </xf>
    <xf numFmtId="0" fontId="15" fillId="31" borderId="37" xfId="0" applyFont="1" applyFill="1" applyBorder="1" applyAlignment="1" applyProtection="1">
      <alignment horizontal="center" vertical="center" wrapText="1"/>
    </xf>
    <xf numFmtId="0" fontId="15" fillId="31" borderId="28" xfId="0" applyFont="1" applyFill="1" applyBorder="1" applyAlignment="1" applyProtection="1">
      <alignment horizontal="center" vertical="center" wrapText="1"/>
    </xf>
    <xf numFmtId="0" fontId="28" fillId="31" borderId="6" xfId="0" applyFont="1" applyFill="1" applyBorder="1" applyAlignment="1" applyProtection="1">
      <alignment horizontal="center" vertical="center" wrapText="1"/>
    </xf>
    <xf numFmtId="0" fontId="28" fillId="31" borderId="8" xfId="0" applyFont="1" applyFill="1" applyBorder="1" applyAlignment="1" applyProtection="1">
      <alignment horizontal="center" vertical="center" wrapText="1"/>
    </xf>
    <xf numFmtId="0" fontId="28" fillId="31" borderId="30" xfId="0" applyFont="1" applyFill="1" applyBorder="1" applyAlignment="1" applyProtection="1">
      <alignment horizontal="center" vertical="center" wrapText="1"/>
    </xf>
    <xf numFmtId="0" fontId="28" fillId="31" borderId="59" xfId="0" applyFont="1" applyFill="1" applyBorder="1" applyAlignment="1" applyProtection="1">
      <alignment horizontal="center" vertical="center" wrapText="1"/>
    </xf>
    <xf numFmtId="0" fontId="15" fillId="31" borderId="29" xfId="0" applyFont="1" applyFill="1" applyBorder="1" applyAlignment="1" applyProtection="1">
      <alignment horizontal="center" vertical="center" wrapText="1"/>
    </xf>
    <xf numFmtId="0" fontId="28" fillId="31" borderId="9" xfId="0" applyFont="1" applyFill="1" applyBorder="1" applyAlignment="1" applyProtection="1">
      <alignment horizontal="center" vertical="center" wrapText="1"/>
    </xf>
    <xf numFmtId="0" fontId="28" fillId="31" borderId="11" xfId="0" applyFont="1" applyFill="1" applyBorder="1" applyAlignment="1" applyProtection="1">
      <alignment horizontal="center" vertical="center" wrapText="1"/>
    </xf>
    <xf numFmtId="0" fontId="28" fillId="31" borderId="38" xfId="0" applyFont="1" applyFill="1" applyBorder="1" applyAlignment="1" applyProtection="1">
      <alignment horizontal="center" vertical="center" wrapText="1"/>
    </xf>
    <xf numFmtId="0" fontId="28" fillId="31" borderId="56" xfId="0" applyFont="1" applyFill="1" applyBorder="1" applyAlignment="1" applyProtection="1">
      <alignment horizontal="center" vertical="center" wrapText="1"/>
    </xf>
    <xf numFmtId="0" fontId="28" fillId="31" borderId="57" xfId="0" applyFont="1" applyFill="1" applyBorder="1" applyAlignment="1" applyProtection="1">
      <alignment horizontal="center" vertical="center" wrapText="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3" borderId="0" xfId="0" applyFont="1" applyFill="1" applyBorder="1" applyAlignment="1">
      <alignment horizontal="center"/>
    </xf>
    <xf numFmtId="0" fontId="27" fillId="0" borderId="29" xfId="0" applyFont="1" applyFill="1" applyBorder="1" applyAlignment="1" applyProtection="1">
      <alignment horizontal="center" vertical="center" wrapText="1"/>
    </xf>
    <xf numFmtId="0" fontId="27" fillId="0" borderId="16" xfId="0" applyFont="1" applyBorder="1" applyAlignment="1">
      <alignment horizontal="center" vertical="center" wrapText="1"/>
    </xf>
    <xf numFmtId="0" fontId="27" fillId="0" borderId="37" xfId="0" applyFont="1" applyBorder="1" applyAlignment="1">
      <alignment horizontal="center" vertical="center" wrapText="1"/>
    </xf>
    <xf numFmtId="0" fontId="2" fillId="14" borderId="46"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66"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14" fontId="27" fillId="14" borderId="25"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xf>
    <xf numFmtId="0" fontId="27" fillId="0" borderId="4" xfId="0" applyFont="1" applyBorder="1" applyAlignment="1" applyProtection="1">
      <alignment horizontal="center" vertical="center"/>
    </xf>
    <xf numFmtId="14" fontId="27" fillId="14" borderId="38"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14" fontId="27" fillId="0" borderId="29" xfId="0" applyNumberFormat="1" applyFont="1" applyBorder="1" applyAlignment="1" applyProtection="1">
      <alignment horizontal="center" vertical="center"/>
    </xf>
    <xf numFmtId="0" fontId="10" fillId="14" borderId="4" xfId="0" applyFont="1" applyFill="1" applyBorder="1" applyAlignment="1" applyProtection="1">
      <alignment horizontal="center" vertical="center" textRotation="255"/>
      <protection locked="0"/>
    </xf>
    <xf numFmtId="0" fontId="10" fillId="14" borderId="26" xfId="0" applyFont="1" applyFill="1" applyBorder="1" applyAlignment="1" applyProtection="1">
      <alignment horizontal="center" vertical="center" textRotation="255"/>
      <protection locked="0"/>
    </xf>
    <xf numFmtId="0" fontId="10" fillId="14" borderId="35" xfId="0" applyFont="1" applyFill="1" applyBorder="1" applyAlignment="1" applyProtection="1">
      <alignment horizontal="center" vertical="center" textRotation="255"/>
      <protection locked="0"/>
    </xf>
    <xf numFmtId="0" fontId="23" fillId="0" borderId="25"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5" fillId="25" borderId="26" xfId="0" applyFont="1" applyFill="1" applyBorder="1" applyAlignment="1" applyProtection="1">
      <alignment horizontal="center" vertical="center" textRotation="90" wrapText="1"/>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14" borderId="5" xfId="0" applyFont="1" applyFill="1" applyBorder="1" applyAlignment="1" applyProtection="1">
      <alignment horizontal="center" vertical="center" wrapText="1"/>
      <protection locked="0"/>
    </xf>
    <xf numFmtId="0" fontId="2" fillId="14" borderId="74" xfId="0" applyFont="1" applyFill="1" applyBorder="1" applyAlignment="1" applyProtection="1">
      <alignment horizontal="center" vertical="center" wrapText="1"/>
      <protection locked="0"/>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 fillId="14" borderId="6" xfId="0" applyFont="1" applyFill="1" applyBorder="1" applyAlignment="1">
      <alignment horizontal="center" vertical="center" wrapText="1"/>
    </xf>
    <xf numFmtId="0" fontId="2" fillId="14" borderId="70"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6" fillId="20" borderId="0" xfId="0" applyFont="1" applyFill="1" applyBorder="1" applyAlignment="1">
      <alignment horizontal="center"/>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2" fillId="0" borderId="67" xfId="0" applyFont="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32" borderId="7"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28" fillId="32" borderId="10"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 fillId="14" borderId="66" xfId="0" applyFont="1" applyFill="1" applyBorder="1" applyAlignment="1">
      <alignment horizontal="center" vertical="center" wrapText="1"/>
    </xf>
    <xf numFmtId="0" fontId="10" fillId="14" borderId="4" xfId="0" applyNumberFormat="1" applyFont="1" applyFill="1" applyBorder="1" applyAlignment="1">
      <alignment horizontal="center" vertical="center" textRotation="90" wrapText="1"/>
    </xf>
    <xf numFmtId="0" fontId="10" fillId="14" borderId="26" xfId="0" applyNumberFormat="1" applyFont="1" applyFill="1" applyBorder="1" applyAlignment="1">
      <alignment horizontal="center" vertical="center" textRotation="90" wrapText="1"/>
    </xf>
    <xf numFmtId="0" fontId="10" fillId="14" borderId="35" xfId="0" applyNumberFormat="1" applyFont="1" applyFill="1" applyBorder="1" applyAlignment="1">
      <alignment horizontal="center" vertical="center" textRotation="90"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 fillId="14" borderId="8" xfId="0" applyFont="1" applyFill="1" applyBorder="1" applyAlignment="1">
      <alignment horizontal="center" vertical="center" wrapText="1"/>
    </xf>
    <xf numFmtId="1" fontId="2" fillId="14" borderId="39"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1" fontId="2" fillId="14" borderId="55" xfId="0" applyNumberFormat="1" applyFont="1" applyFill="1" applyBorder="1" applyAlignment="1" applyProtection="1">
      <alignment horizontal="center" vertical="center" wrapText="1"/>
      <protection locked="0"/>
    </xf>
    <xf numFmtId="0" fontId="2" fillId="0" borderId="29" xfId="0" applyFont="1" applyBorder="1" applyAlignment="1">
      <alignment horizontal="center" vertical="center" wrapText="1"/>
    </xf>
    <xf numFmtId="0" fontId="2" fillId="14" borderId="4" xfId="0" applyFont="1" applyFill="1" applyBorder="1" applyAlignment="1" applyProtection="1">
      <alignment horizontal="center" vertical="center"/>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7" fillId="14" borderId="39" xfId="0" applyFont="1" applyFill="1" applyBorder="1" applyAlignment="1">
      <alignment horizontal="center" vertical="center" wrapText="1"/>
    </xf>
    <xf numFmtId="0" fontId="27" fillId="14" borderId="55"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14" borderId="10" xfId="0" applyFont="1" applyFill="1" applyBorder="1" applyAlignment="1" applyProtection="1">
      <alignment horizontal="center" vertical="center" wrapText="1"/>
      <protection locked="0"/>
    </xf>
    <xf numFmtId="0" fontId="2" fillId="14" borderId="11"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hidden="1"/>
    </xf>
    <xf numFmtId="0" fontId="23" fillId="14" borderId="7"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54" xfId="0" applyFont="1" applyBorder="1" applyAlignment="1" applyProtection="1">
      <alignment horizontal="center" vertical="center"/>
    </xf>
    <xf numFmtId="0" fontId="27" fillId="0" borderId="35" xfId="0"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9" fontId="27" fillId="0" borderId="39" xfId="0" applyNumberFormat="1"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14" fontId="27" fillId="14" borderId="38" xfId="0" applyNumberFormat="1"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27"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29" xfId="0" applyFont="1" applyBorder="1" applyAlignment="1" applyProtection="1">
      <alignment horizontal="center" vertical="center"/>
    </xf>
    <xf numFmtId="14" fontId="27" fillId="14" borderId="27" xfId="0" applyNumberFormat="1" applyFont="1" applyFill="1" applyBorder="1" applyAlignment="1" applyProtection="1">
      <alignment horizontal="center" vertical="center"/>
    </xf>
    <xf numFmtId="14" fontId="27" fillId="14" borderId="54" xfId="0" applyNumberFormat="1"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xf>
    <xf numFmtId="9" fontId="27" fillId="14" borderId="55" xfId="0" applyNumberFormat="1" applyFont="1" applyFill="1" applyBorder="1" applyAlignment="1" applyProtection="1">
      <alignment horizontal="center" vertical="center"/>
    </xf>
    <xf numFmtId="14" fontId="27" fillId="14" borderId="29" xfId="0" applyNumberFormat="1" applyFont="1" applyFill="1" applyBorder="1" applyAlignment="1" applyProtection="1">
      <alignment horizontal="center" vertical="center"/>
    </xf>
    <xf numFmtId="9" fontId="2" fillId="0" borderId="39" xfId="0" applyNumberFormat="1" applyFont="1" applyBorder="1" applyAlignment="1" applyProtection="1">
      <alignment horizontal="center" vertical="center"/>
    </xf>
    <xf numFmtId="9" fontId="2" fillId="0" borderId="55" xfId="0" applyNumberFormat="1"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9" fontId="27" fillId="14" borderId="27" xfId="0" applyNumberFormat="1" applyFont="1" applyFill="1" applyBorder="1" applyAlignment="1" applyProtection="1">
      <alignment horizontal="center" vertical="center" wrapText="1"/>
    </xf>
    <xf numFmtId="9" fontId="27" fillId="14" borderId="29" xfId="0" applyNumberFormat="1" applyFont="1" applyFill="1" applyBorder="1" applyAlignment="1" applyProtection="1">
      <alignment horizontal="center" vertical="center" wrapText="1"/>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14" fontId="23" fillId="0" borderId="27" xfId="0" applyNumberFormat="1" applyFont="1" applyBorder="1" applyAlignment="1" applyProtection="1">
      <alignment horizontal="center" vertical="center"/>
    </xf>
    <xf numFmtId="14" fontId="23" fillId="0" borderId="29" xfId="0" applyNumberFormat="1" applyFont="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27" xfId="0" applyFont="1" applyFill="1" applyBorder="1" applyAlignment="1" applyProtection="1">
      <alignment horizontal="center" vertical="center"/>
    </xf>
    <xf numFmtId="0" fontId="2" fillId="14" borderId="29" xfId="0" applyFont="1" applyFill="1" applyBorder="1" applyAlignment="1" applyProtection="1">
      <alignment horizontal="center" vertical="center"/>
    </xf>
    <xf numFmtId="0" fontId="23" fillId="14" borderId="25"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0" fontId="2" fillId="0" borderId="7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9" fontId="2" fillId="14" borderId="25" xfId="0" applyNumberFormat="1" applyFont="1" applyFill="1" applyBorder="1" applyAlignment="1" applyProtection="1">
      <alignment horizontal="center" vertical="center" wrapText="1"/>
      <protection locked="0"/>
    </xf>
    <xf numFmtId="9" fontId="2" fillId="14" borderId="27" xfId="0" applyNumberFormat="1" applyFont="1" applyFill="1" applyBorder="1" applyAlignment="1" applyProtection="1">
      <alignment horizontal="center" vertical="center" wrapText="1"/>
      <protection locked="0"/>
    </xf>
    <xf numFmtId="9" fontId="2" fillId="14" borderId="54" xfId="0" applyNumberFormat="1" applyFont="1" applyFill="1" applyBorder="1" applyAlignment="1" applyProtection="1">
      <alignment horizontal="center" vertical="center" wrapText="1"/>
      <protection locked="0"/>
    </xf>
    <xf numFmtId="14" fontId="27" fillId="14" borderId="4" xfId="0" applyNumberFormat="1" applyFont="1" applyFill="1" applyBorder="1" applyAlignment="1" applyProtection="1">
      <alignment horizontal="center" vertical="center"/>
    </xf>
    <xf numFmtId="0" fontId="27" fillId="14" borderId="76" xfId="0" applyFont="1" applyFill="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9" fontId="27" fillId="14" borderId="54" xfId="0" applyNumberFormat="1" applyFont="1" applyFill="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55" xfId="0" applyNumberFormat="1" applyFont="1" applyBorder="1" applyAlignment="1" applyProtection="1">
      <alignment horizontal="center" vertical="center"/>
    </xf>
    <xf numFmtId="14" fontId="27" fillId="0" borderId="39"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7" fillId="14" borderId="40" xfId="0"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wrapText="1"/>
    </xf>
    <xf numFmtId="9" fontId="27" fillId="0" borderId="55" xfId="0" applyNumberFormat="1" applyFont="1" applyBorder="1" applyAlignment="1" applyProtection="1">
      <alignment horizontal="center" vertical="center"/>
    </xf>
    <xf numFmtId="0" fontId="27" fillId="14" borderId="68"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9" fontId="27" fillId="14" borderId="35"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34" xfId="0" applyFont="1" applyFill="1" applyBorder="1" applyAlignment="1" applyProtection="1">
      <alignment horizontal="left" vertical="top" wrapText="1"/>
      <protection locked="0"/>
    </xf>
    <xf numFmtId="9" fontId="2" fillId="0" borderId="72" xfId="0" applyNumberFormat="1" applyFont="1" applyFill="1" applyBorder="1" applyAlignment="1" applyProtection="1">
      <alignment horizontal="center" vertical="center"/>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63" xfId="0" applyFont="1" applyFill="1" applyBorder="1" applyAlignment="1" applyProtection="1">
      <alignment horizontal="center" vertical="center" wrapText="1"/>
      <protection locked="0"/>
    </xf>
    <xf numFmtId="9" fontId="2" fillId="14" borderId="53" xfId="0" applyNumberFormat="1" applyFont="1" applyFill="1" applyBorder="1" applyAlignment="1" applyProtection="1">
      <alignment horizontal="center" vertical="center"/>
    </xf>
    <xf numFmtId="9" fontId="2" fillId="14" borderId="61" xfId="0" applyNumberFormat="1" applyFont="1" applyFill="1" applyBorder="1" applyAlignment="1" applyProtection="1">
      <alignment horizontal="center" vertical="center"/>
    </xf>
    <xf numFmtId="9" fontId="2" fillId="14" borderId="65" xfId="0" applyNumberFormat="1" applyFont="1" applyFill="1" applyBorder="1" applyAlignment="1" applyProtection="1">
      <alignment horizontal="center" vertical="center"/>
    </xf>
    <xf numFmtId="0" fontId="2" fillId="14" borderId="71"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51" xfId="0" applyFont="1" applyFill="1" applyBorder="1" applyAlignment="1" applyProtection="1">
      <alignment horizontal="center" vertical="center" wrapText="1"/>
    </xf>
    <xf numFmtId="0" fontId="2" fillId="0" borderId="26" xfId="0" applyFont="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0" fontId="2" fillId="0" borderId="26"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14" borderId="38"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protection locked="0"/>
    </xf>
    <xf numFmtId="0" fontId="27" fillId="14" borderId="31" xfId="0" applyFont="1" applyFill="1" applyBorder="1" applyAlignment="1" applyProtection="1">
      <alignment horizontal="center" vertical="center" wrapText="1"/>
      <protection locked="0"/>
    </xf>
    <xf numFmtId="0" fontId="27" fillId="14" borderId="5" xfId="0" applyFont="1" applyFill="1" applyBorder="1" applyAlignment="1" applyProtection="1">
      <alignment horizontal="center" vertical="center" wrapText="1"/>
    </xf>
    <xf numFmtId="0" fontId="2" fillId="14" borderId="31" xfId="0" applyFont="1" applyFill="1" applyBorder="1" applyAlignment="1" applyProtection="1">
      <alignment horizontal="center" vertical="center" wrapText="1"/>
    </xf>
    <xf numFmtId="0" fontId="27" fillId="0" borderId="16" xfId="0" applyFont="1" applyBorder="1" applyAlignment="1" applyProtection="1">
      <alignment horizontal="justify" vertical="center" wrapText="1"/>
      <protection hidden="1"/>
    </xf>
    <xf numFmtId="0" fontId="27" fillId="0" borderId="37" xfId="0" applyFont="1" applyBorder="1" applyAlignment="1" applyProtection="1">
      <alignment horizontal="justify" vertical="center" wrapText="1"/>
      <protection hidden="1"/>
    </xf>
    <xf numFmtId="0" fontId="27" fillId="0" borderId="35" xfId="0" applyFont="1" applyBorder="1" applyAlignment="1" applyProtection="1">
      <alignment horizontal="center" vertical="center" wrapText="1"/>
      <protection hidden="1"/>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9" fontId="27" fillId="0" borderId="39" xfId="15" applyFont="1" applyBorder="1" applyAlignment="1" applyProtection="1">
      <alignment horizontal="center" vertical="center"/>
    </xf>
    <xf numFmtId="9" fontId="27" fillId="0" borderId="55" xfId="15" applyFont="1" applyBorder="1" applyAlignment="1" applyProtection="1">
      <alignment horizontal="center" vertical="center"/>
    </xf>
    <xf numFmtId="0" fontId="54" fillId="14" borderId="26" xfId="0" applyFont="1" applyFill="1" applyBorder="1" applyAlignment="1" applyProtection="1">
      <alignment horizontal="center" vertical="center"/>
    </xf>
    <xf numFmtId="0" fontId="54" fillId="14" borderId="35" xfId="0" applyFont="1" applyFill="1" applyBorder="1" applyAlignment="1" applyProtection="1">
      <alignment horizontal="center" vertical="center"/>
    </xf>
    <xf numFmtId="14" fontId="27" fillId="14" borderId="4"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wrapText="1"/>
    </xf>
    <xf numFmtId="0" fontId="2" fillId="14" borderId="29"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 fillId="14" borderId="74" xfId="0" applyFont="1" applyFill="1" applyBorder="1" applyAlignment="1">
      <alignment horizontal="center" vertical="center" wrapText="1"/>
    </xf>
    <xf numFmtId="0" fontId="27" fillId="0" borderId="45"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0" fillId="14" borderId="3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wrapText="1"/>
    </xf>
    <xf numFmtId="14" fontId="23" fillId="0" borderId="0" xfId="0" applyNumberFormat="1" applyFont="1" applyBorder="1" applyAlignment="1" applyProtection="1">
      <alignment horizontal="center" vertical="center"/>
    </xf>
    <xf numFmtId="14" fontId="23" fillId="0" borderId="28" xfId="0" applyNumberFormat="1" applyFont="1" applyBorder="1" applyAlignment="1" applyProtection="1">
      <alignment horizontal="center" vertical="center"/>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 fillId="14" borderId="73" xfId="0" applyFont="1" applyFill="1" applyBorder="1" applyAlignment="1" applyProtection="1">
      <alignment horizontal="left" vertical="center" wrapText="1"/>
      <protection locked="0"/>
    </xf>
    <xf numFmtId="0" fontId="2" fillId="14" borderId="34" xfId="0" applyFont="1" applyFill="1" applyBorder="1" applyAlignment="1" applyProtection="1">
      <alignment horizontal="left" vertical="center" wrapText="1"/>
      <protection locked="0"/>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0" borderId="35" xfId="0" applyFont="1" applyFill="1" applyBorder="1" applyAlignment="1" applyProtection="1">
      <alignment horizontal="center" vertical="center" wrapText="1"/>
    </xf>
    <xf numFmtId="0" fontId="10" fillId="14" borderId="4" xfId="0" applyFont="1" applyFill="1" applyBorder="1" applyAlignment="1" applyProtection="1">
      <alignment horizontal="center" vertical="center"/>
    </xf>
    <xf numFmtId="0" fontId="10" fillId="14" borderId="26" xfId="0" applyFont="1" applyFill="1" applyBorder="1" applyAlignment="1" applyProtection="1">
      <alignment horizontal="center" vertical="center"/>
    </xf>
    <xf numFmtId="0" fontId="10" fillId="14" borderId="35" xfId="0" applyFont="1" applyFill="1" applyBorder="1" applyAlignment="1" applyProtection="1">
      <alignment horizontal="center" vertical="center"/>
    </xf>
    <xf numFmtId="0" fontId="2" fillId="14" borderId="41" xfId="0" applyFont="1" applyFill="1" applyBorder="1" applyAlignment="1" applyProtection="1">
      <alignment horizontal="center" vertical="center" wrapText="1"/>
      <protection locked="0"/>
    </xf>
    <xf numFmtId="0" fontId="2" fillId="14" borderId="43" xfId="0" applyFont="1" applyFill="1" applyBorder="1" applyAlignment="1" applyProtection="1">
      <alignment horizontal="center" vertical="center" wrapText="1"/>
      <protection locked="0"/>
    </xf>
    <xf numFmtId="0" fontId="2" fillId="14" borderId="82" xfId="0" applyFont="1" applyFill="1" applyBorder="1" applyAlignment="1" applyProtection="1">
      <alignment horizontal="center" vertical="center" wrapText="1"/>
      <protection locked="0"/>
    </xf>
    <xf numFmtId="0" fontId="23" fillId="14" borderId="0" xfId="0" applyFont="1" applyFill="1" applyBorder="1" applyAlignment="1" applyProtection="1">
      <alignment horizontal="center" vertical="center" wrapText="1"/>
    </xf>
    <xf numFmtId="0" fontId="23" fillId="14" borderId="28" xfId="0" applyFont="1" applyFill="1" applyBorder="1" applyAlignment="1" applyProtection="1">
      <alignment horizontal="center" vertical="center" wrapText="1"/>
    </xf>
    <xf numFmtId="0" fontId="2" fillId="12" borderId="39" xfId="0" applyFont="1" applyFill="1" applyBorder="1" applyAlignment="1" applyProtection="1">
      <alignment horizontal="center" vertical="center" wrapText="1"/>
      <protection hidden="1"/>
    </xf>
    <xf numFmtId="0" fontId="2" fillId="12" borderId="26" xfId="0" applyFont="1" applyFill="1" applyBorder="1" applyAlignment="1" applyProtection="1">
      <alignment horizontal="center" vertical="center" wrapText="1"/>
      <protection hidden="1"/>
    </xf>
    <xf numFmtId="0" fontId="2" fillId="12" borderId="35" xfId="0" applyFont="1" applyFill="1" applyBorder="1" applyAlignment="1" applyProtection="1">
      <alignment horizontal="center" vertical="center" wrapText="1"/>
      <protection hidden="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2" fillId="18" borderId="16"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27" xfId="0" applyFont="1" applyFill="1" applyBorder="1" applyAlignment="1">
      <alignment horizontal="center" vertical="center"/>
    </xf>
    <xf numFmtId="0" fontId="0" fillId="14" borderId="1" xfId="0" applyFill="1" applyBorder="1" applyAlignment="1">
      <alignment horizontal="left" vertical="center"/>
    </xf>
    <xf numFmtId="0" fontId="25" fillId="0" borderId="49" xfId="0" applyFont="1" applyBorder="1" applyAlignment="1">
      <alignment horizontal="center"/>
    </xf>
    <xf numFmtId="0" fontId="25" fillId="0" borderId="58" xfId="0" applyFont="1" applyBorder="1" applyAlignment="1">
      <alignment horizontal="center"/>
    </xf>
    <xf numFmtId="0" fontId="28" fillId="27" borderId="37" xfId="0" applyFont="1" applyFill="1" applyBorder="1" applyAlignment="1">
      <alignment horizontal="center"/>
    </xf>
    <xf numFmtId="0" fontId="28" fillId="27" borderId="29" xfId="0" applyFont="1" applyFill="1" applyBorder="1" applyAlignment="1">
      <alignment horizontal="center"/>
    </xf>
    <xf numFmtId="0" fontId="25" fillId="14" borderId="49" xfId="0" applyFont="1" applyFill="1" applyBorder="1" applyAlignment="1">
      <alignment horizontal="center"/>
    </xf>
    <xf numFmtId="0" fontId="25" fillId="14" borderId="58" xfId="0" applyFont="1" applyFill="1" applyBorder="1" applyAlignment="1">
      <alignment horizontal="center"/>
    </xf>
    <xf numFmtId="0" fontId="28" fillId="27" borderId="16" xfId="0" applyFont="1" applyFill="1" applyBorder="1" applyAlignment="1">
      <alignment horizontal="center"/>
    </xf>
    <xf numFmtId="0" fontId="28" fillId="27" borderId="27"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19" borderId="36" xfId="0" applyFont="1" applyFill="1" applyBorder="1" applyAlignment="1">
      <alignment horizontal="center"/>
    </xf>
    <xf numFmtId="0" fontId="25" fillId="19" borderId="22" xfId="0" applyFont="1" applyFill="1" applyBorder="1" applyAlignment="1">
      <alignment horizontal="center"/>
    </xf>
    <xf numFmtId="0" fontId="25" fillId="19" borderId="25" xfId="0" applyFont="1" applyFill="1" applyBorder="1" applyAlignment="1">
      <alignment horizontal="center"/>
    </xf>
    <xf numFmtId="0" fontId="22" fillId="14" borderId="0" xfId="0" applyFont="1" applyFill="1" applyBorder="1" applyAlignment="1">
      <alignment horizontal="center" vertical="center"/>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5" fillId="0" borderId="48" xfId="0" applyFont="1" applyBorder="1" applyAlignment="1">
      <alignment horizontal="center"/>
    </xf>
    <xf numFmtId="0" fontId="25" fillId="0" borderId="47"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26" fillId="28" borderId="16" xfId="0" applyFont="1" applyFill="1" applyBorder="1" applyAlignment="1">
      <alignment horizontal="center"/>
    </xf>
    <xf numFmtId="0" fontId="26" fillId="28" borderId="0" xfId="0" applyFont="1" applyFill="1" applyBorder="1" applyAlignment="1">
      <alignment horizont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60" fillId="14" borderId="36" xfId="0" applyFont="1" applyFill="1" applyBorder="1" applyAlignment="1">
      <alignment horizontal="center" vertical="center"/>
    </xf>
    <xf numFmtId="0" fontId="60" fillId="14" borderId="37" xfId="0" applyFont="1" applyFill="1" applyBorder="1" applyAlignment="1">
      <alignment horizontal="center" vertical="center"/>
    </xf>
    <xf numFmtId="0" fontId="60" fillId="14" borderId="16" xfId="0" applyFont="1" applyFill="1" applyBorder="1" applyAlignment="1">
      <alignment horizontal="center" vertical="center"/>
    </xf>
    <xf numFmtId="0" fontId="59" fillId="0" borderId="16" xfId="0" applyFont="1" applyBorder="1" applyAlignment="1">
      <alignment horizontal="center" vertical="center"/>
    </xf>
    <xf numFmtId="0" fontId="60" fillId="0" borderId="4" xfId="0" applyFont="1" applyBorder="1" applyAlignment="1">
      <alignment horizontal="center" vertical="center"/>
    </xf>
    <xf numFmtId="0" fontId="60" fillId="0" borderId="26" xfId="0" applyFont="1" applyBorder="1" applyAlignment="1">
      <alignment horizontal="center" vertical="center"/>
    </xf>
    <xf numFmtId="0" fontId="60" fillId="0" borderId="35" xfId="0" applyFont="1" applyBorder="1" applyAlignment="1">
      <alignment horizontal="center" vertical="center"/>
    </xf>
    <xf numFmtId="0" fontId="59" fillId="0" borderId="36" xfId="0" applyFont="1" applyBorder="1" applyAlignment="1">
      <alignment horizontal="center" vertical="center"/>
    </xf>
    <xf numFmtId="0" fontId="59" fillId="0" borderId="37" xfId="0" applyFont="1" applyBorder="1" applyAlignment="1">
      <alignment horizontal="center" vertical="center"/>
    </xf>
    <xf numFmtId="0" fontId="29" fillId="0" borderId="78" xfId="0" applyFont="1" applyBorder="1" applyAlignment="1">
      <alignment horizontal="center"/>
    </xf>
    <xf numFmtId="0" fontId="29" fillId="0" borderId="61" xfId="0" applyFont="1" applyBorder="1" applyAlignment="1">
      <alignment horizontal="center"/>
    </xf>
    <xf numFmtId="0" fontId="29" fillId="0" borderId="65" xfId="0" applyFont="1" applyBorder="1" applyAlignment="1">
      <alignment horizontal="center"/>
    </xf>
    <xf numFmtId="0" fontId="60" fillId="0" borderId="36" xfId="0" applyFont="1" applyBorder="1" applyAlignment="1">
      <alignment horizontal="center" vertical="center"/>
    </xf>
    <xf numFmtId="0" fontId="60" fillId="0" borderId="37" xfId="0" applyFont="1" applyBorder="1" applyAlignment="1">
      <alignment horizontal="center" vertical="center"/>
    </xf>
    <xf numFmtId="0" fontId="60" fillId="0" borderId="16" xfId="0" applyFont="1" applyBorder="1" applyAlignment="1">
      <alignment horizontal="center" vertical="center"/>
    </xf>
    <xf numFmtId="0" fontId="59" fillId="0" borderId="73" xfId="0" applyFont="1" applyBorder="1" applyAlignment="1">
      <alignment horizontal="center" vertical="center"/>
    </xf>
    <xf numFmtId="0" fontId="59" fillId="0" borderId="52" xfId="0" applyFont="1" applyBorder="1" applyAlignment="1">
      <alignment horizontal="center" vertical="center"/>
    </xf>
    <xf numFmtId="0" fontId="59" fillId="0" borderId="63" xfId="0" applyFont="1" applyBorder="1" applyAlignment="1">
      <alignment horizontal="center" vertical="center"/>
    </xf>
    <xf numFmtId="0" fontId="59" fillId="0" borderId="79" xfId="0" applyFont="1" applyBorder="1" applyAlignment="1">
      <alignment horizontal="center" vertical="center"/>
    </xf>
    <xf numFmtId="0" fontId="59" fillId="0" borderId="42" xfId="0" applyFont="1" applyBorder="1" applyAlignment="1">
      <alignment horizontal="center" vertical="center"/>
    </xf>
    <xf numFmtId="0" fontId="59" fillId="0" borderId="80" xfId="0" applyFont="1" applyBorder="1" applyAlignment="1">
      <alignment horizontal="center" vertical="center"/>
    </xf>
    <xf numFmtId="0" fontId="63" fillId="0" borderId="81" xfId="0" applyFont="1" applyBorder="1" applyAlignment="1" applyProtection="1">
      <alignment vertical="top" wrapText="1"/>
      <protection hidden="1"/>
    </xf>
    <xf numFmtId="0" fontId="63" fillId="0" borderId="43" xfId="0" applyFont="1" applyBorder="1" applyAlignment="1" applyProtection="1">
      <alignment vertical="top" wrapText="1"/>
      <protection hidden="1"/>
    </xf>
    <xf numFmtId="0" fontId="63" fillId="0" borderId="82" xfId="0" applyFont="1" applyBorder="1" applyAlignment="1" applyProtection="1">
      <alignment vertical="top" wrapText="1"/>
      <protection hidden="1"/>
    </xf>
    <xf numFmtId="0" fontId="59" fillId="0" borderId="73" xfId="0" applyFont="1" applyBorder="1" applyAlignment="1">
      <alignment horizontal="center" vertical="center" wrapText="1"/>
    </xf>
    <xf numFmtId="0" fontId="59" fillId="0" borderId="52" xfId="0" applyFont="1" applyBorder="1" applyAlignment="1">
      <alignment horizontal="center" vertical="center" wrapText="1"/>
    </xf>
    <xf numFmtId="0" fontId="59" fillId="0" borderId="63" xfId="0" applyFont="1" applyBorder="1" applyAlignment="1">
      <alignment horizontal="center" vertical="center" wrapText="1"/>
    </xf>
    <xf numFmtId="0" fontId="63" fillId="0" borderId="71" xfId="0" applyFont="1" applyBorder="1" applyAlignment="1" applyProtection="1">
      <alignment vertical="top" wrapText="1"/>
      <protection hidden="1"/>
    </xf>
    <xf numFmtId="0" fontId="63" fillId="0" borderId="62" xfId="0" applyFont="1" applyBorder="1" applyAlignment="1" applyProtection="1">
      <alignment vertical="top" wrapText="1"/>
      <protection hidden="1"/>
    </xf>
    <xf numFmtId="0" fontId="63" fillId="0" borderId="64" xfId="0" applyFont="1" applyBorder="1" applyAlignment="1" applyProtection="1">
      <alignment vertical="top" wrapText="1"/>
      <protection hidden="1"/>
    </xf>
    <xf numFmtId="0" fontId="59" fillId="0" borderId="19" xfId="0" applyFont="1" applyBorder="1" applyAlignment="1">
      <alignment horizontal="center" vertical="center"/>
    </xf>
    <xf numFmtId="0" fontId="59" fillId="0" borderId="1" xfId="0" applyFont="1" applyBorder="1" applyAlignment="1">
      <alignment horizontal="center" vertical="center"/>
    </xf>
    <xf numFmtId="0" fontId="59" fillId="0" borderId="12" xfId="0" applyFont="1" applyBorder="1" applyAlignment="1">
      <alignment horizontal="center" vertical="center"/>
    </xf>
    <xf numFmtId="0" fontId="59" fillId="0" borderId="19"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12" xfId="0" applyFont="1" applyBorder="1" applyAlignment="1">
      <alignment horizontal="center" vertical="center" wrapText="1"/>
    </xf>
    <xf numFmtId="0" fontId="63" fillId="0" borderId="71" xfId="0" applyFont="1" applyBorder="1" applyAlignment="1" applyProtection="1">
      <alignment vertical="center" wrapText="1"/>
      <protection hidden="1"/>
    </xf>
    <xf numFmtId="0" fontId="63" fillId="0" borderId="62" xfId="0" applyFont="1" applyBorder="1" applyAlignment="1" applyProtection="1">
      <alignment vertical="center" wrapText="1"/>
      <protection hidden="1"/>
    </xf>
    <xf numFmtId="0" fontId="63" fillId="0" borderId="64" xfId="0" applyFont="1" applyBorder="1" applyAlignment="1" applyProtection="1">
      <alignment vertical="center" wrapText="1"/>
      <protection hidden="1"/>
    </xf>
    <xf numFmtId="0" fontId="16"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31" fillId="0" borderId="4" xfId="0" applyFont="1" applyBorder="1" applyAlignment="1">
      <alignment horizontal="center" vertical="center"/>
    </xf>
    <xf numFmtId="0" fontId="31" fillId="0" borderId="35" xfId="0" applyFont="1" applyBorder="1" applyAlignment="1">
      <alignment horizontal="center" vertic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61" fillId="0" borderId="4" xfId="0" applyFont="1" applyBorder="1" applyAlignment="1">
      <alignment horizontal="center" vertical="center"/>
    </xf>
    <xf numFmtId="0" fontId="61" fillId="0" borderId="26" xfId="0" applyFont="1" applyBorder="1" applyAlignment="1">
      <alignment horizontal="center" vertical="center"/>
    </xf>
    <xf numFmtId="0" fontId="61" fillId="0" borderId="35" xfId="0" applyFont="1" applyBorder="1" applyAlignment="1">
      <alignment horizontal="center" vertic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0" fillId="25" borderId="37" xfId="0" applyFill="1" applyBorder="1" applyAlignment="1" applyProtection="1">
      <alignment horizontal="center" vertical="center"/>
    </xf>
    <xf numFmtId="0" fontId="0" fillId="25" borderId="28" xfId="0" applyFill="1" applyBorder="1" applyAlignment="1" applyProtection="1">
      <alignment horizontal="center" vertical="center"/>
    </xf>
    <xf numFmtId="0" fontId="0" fillId="25" borderId="29" xfId="0" applyFill="1" applyBorder="1" applyAlignment="1" applyProtection="1">
      <alignment horizontal="center" vertical="center"/>
    </xf>
    <xf numFmtId="0" fontId="15" fillId="20" borderId="37" xfId="0" applyFont="1" applyFill="1" applyBorder="1" applyAlignment="1" applyProtection="1">
      <alignment horizontal="center" vertical="center" wrapText="1"/>
    </xf>
    <xf numFmtId="0" fontId="15" fillId="20" borderId="28" xfId="0" applyFont="1" applyFill="1" applyBorder="1" applyAlignment="1" applyProtection="1">
      <alignment horizontal="center" vertical="center" wrapText="1"/>
    </xf>
    <xf numFmtId="0" fontId="15" fillId="20" borderId="29" xfId="0" applyFont="1" applyFill="1" applyBorder="1" applyAlignment="1" applyProtection="1">
      <alignment horizontal="center" vertical="center" wrapText="1"/>
    </xf>
    <xf numFmtId="0" fontId="15" fillId="31" borderId="0" xfId="0" applyFont="1" applyFill="1" applyBorder="1" applyAlignment="1" applyProtection="1">
      <alignment horizontal="center" vertical="center" wrapText="1"/>
    </xf>
    <xf numFmtId="0" fontId="15" fillId="31" borderId="27" xfId="0" applyFont="1" applyFill="1" applyBorder="1" applyAlignment="1" applyProtection="1">
      <alignment horizontal="center" vertical="center" wrapText="1"/>
    </xf>
    <xf numFmtId="0" fontId="15" fillId="31" borderId="16" xfId="0" applyFont="1" applyFill="1" applyBorder="1" applyAlignment="1" applyProtection="1">
      <alignment horizontal="center" vertical="center" wrapText="1"/>
    </xf>
    <xf numFmtId="0" fontId="28" fillId="32" borderId="55" xfId="0" applyFont="1" applyFill="1" applyBorder="1" applyAlignment="1" applyProtection="1">
      <alignment horizontal="center" vertical="center" wrapText="1"/>
    </xf>
    <xf numFmtId="0" fontId="28" fillId="32" borderId="54" xfId="0" applyFont="1" applyFill="1" applyBorder="1" applyAlignment="1" applyProtection="1">
      <alignment horizontal="center" vertical="center" wrapText="1"/>
    </xf>
    <xf numFmtId="0" fontId="23" fillId="0" borderId="1" xfId="0" applyFont="1" applyBorder="1" applyAlignment="1" applyProtection="1">
      <alignment horizontal="center"/>
    </xf>
    <xf numFmtId="0" fontId="23" fillId="15" borderId="1" xfId="0" applyFont="1" applyFill="1" applyBorder="1" applyProtection="1"/>
  </cellXfs>
  <cellStyles count="17">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illares" xfId="16" builtinId="3"/>
    <cellStyle name="Moneda 2" xfId="11"/>
    <cellStyle name="Normal" xfId="0" builtinId="0"/>
    <cellStyle name="Normal 2" xfId="12"/>
    <cellStyle name="Porcentaje" xfId="15" builtinId="5"/>
    <cellStyle name="Porcentaje 2" xfId="13"/>
  </cellStyles>
  <dxfs count="801">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473982</xdr:colOff>
      <xdr:row>5</xdr:row>
      <xdr:rowOff>4988</xdr:rowOff>
    </xdr:from>
    <xdr:to>
      <xdr:col>2</xdr:col>
      <xdr:colOff>397933</xdr:colOff>
      <xdr:row>9</xdr:row>
      <xdr:rowOff>185964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473982" y="179613"/>
          <a:ext cx="1797201" cy="1165226"/>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61</xdr:row>
      <xdr:rowOff>76200</xdr:rowOff>
    </xdr:from>
    <xdr:to>
      <xdr:col>2</xdr:col>
      <xdr:colOff>457200</xdr:colOff>
      <xdr:row>65</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129</xdr:row>
      <xdr:rowOff>171449</xdr:rowOff>
    </xdr:from>
    <xdr:to>
      <xdr:col>4</xdr:col>
      <xdr:colOff>371476</xdr:colOff>
      <xdr:row>133</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ESTI&#211;N%20LEGAL%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jcendales\Desktop\Riesgos%20de%20corrupci&#243;n%201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GESTI&#211;N%20ADMINISTRA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MRC%20PROCESO%20ADMNISTRATIVA%20PROPUESTA%20V2.clea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211;N%20OCD%202017-%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REGULACI&#211;N%20Y%20CONTROL%20ANTICORRUPCI&#211;N-SDM-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TI%2020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Perfil%20jdarias\Desktop\MONITOREO%20RIESGOS%20DE%20CORRUPCI&#211;N%20AGOSTO%202017-SDM\MONITOREO%20R%20y%20C%20AGOSTO%20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erfil%20jdarias\Desktop\MONITOREO%20RIESGOS%20DE%20CORRUPCI&#211;N%20AGOSTO%202017-SDM\MONITOREO%20MRC%20TH%20%20AGOSTO%202017%2018-12-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Perfil%20jdarias\Documents\PAAC%202018\OBSERVACIONES-RECOMENDACIONES%20PAAC%202018\OBSERVACIONES%20PROPESTA%20GTI%20MRC%20SONIA%20GAONA%20PAAC-2018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PERSONAL 2017"/>
      <sheetName val="PUNTOS INVERSIÓN 2017"/>
      <sheetName val="MULTIPROCESOS"/>
      <sheetName val="CONTEO PERSONAL"/>
      <sheetName val="DATOS SECOP II"/>
      <sheetName val="Metas Septiembre"/>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Sección 1. Metas - Magnitud"/>
      <sheetName val="1_Conceptos"/>
      <sheetName val="2_Soporte"/>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CONSOLIDADO 2018 0-ANTIGUA"/>
      <sheetName val="FUENTES ANTIGUA"/>
      <sheetName val="2. CONCEPTOS GTO MULTI"/>
      <sheetName val="CONSOLIDADO 2018 Oficial CARGUE"/>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Metas Agosto"/>
      <sheetName val="PUNTOS INVERSION 2017"/>
      <sheetName val="Actividades"/>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hoja 1"/>
      <sheetName val="Partes interesadas potenciales"/>
      <sheetName val="PE01-PR22-F01"/>
      <sheetName val="Metas octubre"/>
      <sheetName val="COI-04"/>
      <sheetName val="COI-09"/>
      <sheetName val="PM04-PR08-F04-BAJA"/>
      <sheetName val="PM04-PR0-F05-ALTA"/>
      <sheetName val="PM04-PR0-F05-BAJA"/>
      <sheetName val="MASIVOS"/>
      <sheetName val="esgt"/>
      <sheetName val="Certificado Supervisión"/>
      <sheetName val="Convierte"/>
      <sheetName val="Anexo"/>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Noviembre"/>
      <sheetName val="POR VIABILIAR"/>
      <sheetName val="Plantilla SECOP II Agrupa (2)"/>
      <sheetName val="PAA-CONSOL-SDM 100%-2017 (2)"/>
      <sheetName val="Multi-proceso (2)"/>
      <sheetName val="COMPARA CDP PREDIS"/>
      <sheetName val="PUNTOS DE INVERS."/>
      <sheetName val="Metas DICIEMBRE"/>
      <sheetName val="PREDIS 30 DIC"/>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CONTEXTO ESTRATÉGICO"/>
      <sheetName val="OBJETIVOS ESTRATEGICOS"/>
      <sheetName val="MAPA DE RIESGOS"/>
      <sheetName val="CLASIFICACIÓN DEL RIESGO "/>
      <sheetName val="EVALUACIÓN DE CONTROLES"/>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s>
    <sheetDataSet>
      <sheetData sheetId="0" refreshError="1"/>
      <sheetData sheetId="1" refreshError="1"/>
      <sheetData sheetId="2" refreshError="1"/>
      <sheetData sheetId="3" refreshError="1"/>
      <sheetData sheetId="4" refreshError="1"/>
      <sheetData sheetId="5" refreshError="1"/>
      <sheetData sheetId="6"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B4" t="str">
            <v>12.1-CONTRATACIÓN DIRECTA-ACTO ADTIVO DE JUSTIFICACIÓN - NO SERVICIOS PERSONAL</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row r="16">
          <cell r="B16" t="str">
            <v>SGC-01</v>
          </cell>
        </row>
      </sheetData>
      <sheetData sheetId="90">
        <row r="159">
          <cell r="L159">
            <v>137667473931</v>
          </cell>
        </row>
      </sheetData>
      <sheetData sheetId="91" refreshError="1"/>
      <sheetData sheetId="92"/>
      <sheetData sheetId="93"/>
      <sheetData sheetId="94"/>
      <sheetData sheetId="95"/>
      <sheetData sheetId="96"/>
      <sheetData sheetId="97" refreshError="1"/>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refreshError="1"/>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refreshError="1"/>
      <sheetData sheetId="267" refreshError="1"/>
      <sheetData sheetId="268"/>
      <sheetData sheetId="269"/>
      <sheetData sheetId="270"/>
      <sheetData sheetId="27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refreshError="1"/>
      <sheetData sheetId="315"/>
      <sheetData sheetId="316">
        <row r="1">
          <cell r="A1">
            <v>1</v>
          </cell>
        </row>
      </sheetData>
      <sheetData sheetId="317" refreshError="1"/>
      <sheetData sheetId="318"/>
      <sheetData sheetId="319" refreshError="1"/>
      <sheetData sheetId="320"/>
      <sheetData sheetId="321" refreshError="1"/>
      <sheetData sheetId="322" refreshError="1"/>
      <sheetData sheetId="323" refreshError="1"/>
      <sheetData sheetId="324"/>
      <sheetData sheetId="325"/>
      <sheetData sheetId="326"/>
      <sheetData sheetId="327" refreshError="1"/>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sheetData sheetId="344"/>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sheetData sheetId="426"/>
      <sheetData sheetId="427"/>
      <sheetData sheetId="428"/>
      <sheetData sheetId="429"/>
      <sheetData sheetId="430"/>
      <sheetData sheetId="431"/>
      <sheetData sheetId="432"/>
      <sheetData sheetId="433"/>
      <sheetData sheetId="434" refreshError="1"/>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sheetData sheetId="462" refreshError="1"/>
      <sheetData sheetId="463"/>
      <sheetData sheetId="464" refreshError="1"/>
      <sheetData sheetId="465" refreshError="1"/>
      <sheetData sheetId="466" refreshError="1"/>
      <sheetData sheetId="467" refreshError="1"/>
      <sheetData sheetId="468"/>
      <sheetData sheetId="469"/>
      <sheetData sheetId="470"/>
      <sheetData sheetId="471"/>
      <sheetData sheetId="472"/>
      <sheetData sheetId="473"/>
      <sheetData sheetId="474"/>
      <sheetData sheetId="475"/>
      <sheetData sheetId="476"/>
      <sheetData sheetId="477">
        <row r="2">
          <cell r="G2" t="str">
            <v>Normativas</v>
          </cell>
        </row>
      </sheetData>
      <sheetData sheetId="47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row>
        <row r="27">
          <cell r="D27" t="str">
            <v>ECONOMICOS</v>
          </cell>
          <cell r="F27" t="str">
            <v>Baja cultura del control institucional</v>
          </cell>
          <cell r="K27"/>
          <cell r="L27"/>
          <cell r="M27"/>
        </row>
        <row r="28">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O16" t="str">
            <v xml:space="preserve">Generar únicamente por parte de la Autoridad de Tránsito la orden de entrega de vehículo inmovilizado por medio del Sistema SICON. 
</v>
          </cell>
        </row>
        <row r="17">
          <cell r="O17" t="str">
            <v xml:space="preserve">Verificación de documentos con los documentologos asignados al Supercade. </v>
          </cell>
        </row>
        <row r="20">
          <cell r="O20" t="str">
            <v>Custodiar las licencias de conducción en cajillas de seguridad.</v>
          </cell>
        </row>
        <row r="21">
          <cell r="O21" t="str">
            <v>Acceso limitado en el área de archivo donde se encuentran las licencias de conducción.</v>
          </cell>
        </row>
        <row r="25">
          <cell r="O25" t="str">
            <v>Parametrizando el sistema SICON para que genere la Audiencia dentro de los términos establecidos en el Articulo 136 del código nacional de tránsito.</v>
          </cell>
        </row>
        <row r="26">
          <cell r="O26" t="str">
            <v>Seguimiento y control a los términos procesales en el sistema de información y/o Base de Datos.</v>
          </cell>
        </row>
        <row r="30">
          <cell r="O30" t="str">
            <v xml:space="preserve">Realizar gestiones tendientes a la recuperación de la obligación como mínimo una (1) vez por semestre por cada proceso de cobro. </v>
          </cell>
        </row>
        <row r="31">
          <cell r="O31" t="str">
            <v xml:space="preserve">Seguimiento a la gestión de los procesos a través del análisis de reportes y base de datos de la Subdirección. </v>
          </cell>
        </row>
        <row r="32">
          <cell r="O32" t="str">
            <v xml:space="preserve">Seguimiento a la gestión de reporte a centrales de riesgo a través del análisis de reportes y base de datos de la Subdirección. </v>
          </cell>
        </row>
        <row r="34">
          <cell r="O34" t="str">
            <v>Los controles establecidos  se encuentran documentados mediante la aplicación de los siguientes formatos: de visita,  reporte de gestión,  verificación de rutas e informe de visita.</v>
          </cell>
        </row>
        <row r="39">
          <cell r="O39" t="str">
            <v>Los controles establecidos  se encuentran documentados mediante la aplicación de los siguientes formatos: Modelo de cartas y oficios, formato de actividades pendientes y formato informe visita administrativa.</v>
          </cell>
        </row>
        <row r="44">
          <cell r="O44" t="str">
            <v>Los controles establecidos  se encuentran documentados mediante la aplicación de los siguientes formatos: Revisión y verificación de información, modelo de cartas y oficios y modelo de memorando.</v>
          </cell>
        </row>
      </sheetData>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57">
          <cell r="O157" t="str">
            <v xml:space="preserve">Revisión de documentos soportes </v>
          </cell>
        </row>
        <row r="158">
          <cell r="O158" t="str">
            <v>Publicación de resultados de proceso de otorgamiento</v>
          </cell>
        </row>
      </sheetData>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MATRIZ CALIFICACIÓN"/>
      <sheetName val="DETERMINACIÓN DEL IMPACTO"/>
      <sheetName val="OPCIONES DE MANEJO DEL RIESGO"/>
      <sheetName val="EVALUACIÓN DE LOS CONTROLES  "/>
    </sheetNames>
    <sheetDataSet>
      <sheetData sheetId="0"/>
      <sheetData sheetId="1">
        <row r="267">
          <cell r="O267" t="str">
            <v>Socialización del Código de ética vigente de la entidad</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row>
        <row r="20">
          <cell r="E20" t="str">
            <v>MODELO DE OPERACIÓN</v>
          </cell>
          <cell r="F20" t="str">
            <v xml:space="preserve">Amiguismo y clientelismo
</v>
          </cell>
          <cell r="H20" t="str">
            <v>Sancion disciplinarias y legales</v>
          </cell>
          <cell r="K20">
            <v>3</v>
          </cell>
          <cell r="L20">
            <v>2</v>
          </cell>
          <cell r="M20">
            <v>32</v>
          </cell>
          <cell r="O20" t="str">
            <v xml:space="preserve">Aplicación del PROCEDIMIENTO ADQUISICION DE SOFTWARE PE03-PRO3 </v>
          </cell>
          <cell r="P20" t="str">
            <v>PREVENTIVO</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E21" t="str">
            <v>RECURSOS HUMANOS Y ECONOMICOS</v>
          </cell>
          <cell r="F21" t="str">
            <v>Bajos estandares Eticos</v>
          </cell>
          <cell r="H21" t="str">
            <v>Perdida de imagen y credibilidad institucional</v>
          </cell>
        </row>
        <row r="22">
          <cell r="F22" t="str">
            <v>Interes Indebido en las celebracion de contratos o debilidad de procesos y procedimientos para la gestion</v>
          </cell>
          <cell r="H22" t="str">
            <v>Detrimento patrimonial</v>
          </cell>
        </row>
        <row r="23">
          <cell r="E23" t="str">
            <v xml:space="preserve">SISTEMAS DE INFORMACIÓN </v>
          </cell>
          <cell r="F23" t="str">
            <v>utilizacion indebida de la informacion</v>
          </cell>
        </row>
        <row r="24">
          <cell r="F24" t="str">
            <v>Trafico de Influencias</v>
          </cell>
        </row>
        <row r="25">
          <cell r="A25" t="str">
            <v>PA04 GESTIÓN TECNOLOGICA</v>
          </cell>
          <cell r="R25" t="str">
            <v>MAYOR (10)</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workbookViewId="0">
      <selection activeCell="G11" sqref="G11:H11"/>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40.5703125" customWidth="1"/>
    <col min="9" max="9" width="19.140625" customWidth="1"/>
    <col min="10" max="10" width="7.42578125" hidden="1" customWidth="1"/>
    <col min="11" max="13" width="11.42578125" hidden="1" customWidth="1"/>
    <col min="14" max="14" width="11.42578125" customWidth="1"/>
    <col min="15" max="15" width="3.7109375" customWidth="1"/>
    <col min="16" max="17" width="6.42578125" hidden="1" customWidth="1"/>
    <col min="18"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778"/>
      <c r="C2" s="778"/>
      <c r="D2" s="778"/>
      <c r="E2" s="778"/>
      <c r="F2" s="779" t="s">
        <v>149</v>
      </c>
      <c r="G2" s="779"/>
      <c r="H2" s="779"/>
      <c r="I2" s="779"/>
      <c r="J2" s="779"/>
      <c r="K2" s="779"/>
      <c r="L2" s="779"/>
      <c r="M2" s="779"/>
      <c r="N2" s="779"/>
      <c r="O2" s="779"/>
      <c r="P2" s="779"/>
      <c r="Q2" s="779"/>
    </row>
    <row r="3" spans="2:17" x14ac:dyDescent="0.25">
      <c r="B3" s="778"/>
      <c r="C3" s="778"/>
      <c r="D3" s="778"/>
      <c r="E3" s="778"/>
      <c r="F3" s="779" t="s">
        <v>150</v>
      </c>
      <c r="G3" s="779"/>
      <c r="H3" s="779"/>
      <c r="I3" s="779"/>
      <c r="J3" s="779"/>
      <c r="K3" s="779"/>
      <c r="L3" s="779"/>
      <c r="M3" s="779"/>
      <c r="N3" s="779"/>
      <c r="O3" s="779"/>
      <c r="P3" s="779"/>
      <c r="Q3" s="779"/>
    </row>
    <row r="4" spans="2:17" x14ac:dyDescent="0.25">
      <c r="B4" s="778"/>
      <c r="C4" s="778"/>
      <c r="D4" s="778"/>
      <c r="E4" s="778"/>
      <c r="F4" s="780" t="s">
        <v>190</v>
      </c>
      <c r="G4" s="780"/>
      <c r="H4" s="780"/>
      <c r="I4" s="780"/>
      <c r="J4" s="780"/>
      <c r="K4" s="780"/>
      <c r="L4" s="780"/>
      <c r="M4" s="780"/>
      <c r="N4" s="780"/>
      <c r="O4" s="780"/>
      <c r="P4" s="779"/>
      <c r="Q4" s="779"/>
    </row>
    <row r="5" spans="2:17" x14ac:dyDescent="0.25">
      <c r="B5" s="778"/>
      <c r="C5" s="778"/>
      <c r="D5" s="778"/>
      <c r="E5" s="778"/>
      <c r="F5" s="781" t="s">
        <v>191</v>
      </c>
      <c r="G5" s="782"/>
      <c r="H5" s="782"/>
      <c r="I5" s="782"/>
      <c r="J5" s="782"/>
      <c r="K5" s="782"/>
      <c r="L5" s="782"/>
      <c r="M5" s="783"/>
      <c r="N5" s="784" t="s">
        <v>192</v>
      </c>
      <c r="O5" s="785"/>
      <c r="P5" s="779"/>
      <c r="Q5" s="779"/>
    </row>
    <row r="6" spans="2:17" x14ac:dyDescent="0.25">
      <c r="B6" s="778"/>
      <c r="C6" s="778"/>
      <c r="D6" s="778"/>
      <c r="E6" s="778"/>
      <c r="F6" s="786" t="s">
        <v>193</v>
      </c>
      <c r="G6" s="786"/>
      <c r="H6" s="786"/>
      <c r="I6" s="786"/>
      <c r="J6" s="786"/>
      <c r="K6" s="786"/>
      <c r="L6" s="786"/>
      <c r="M6" s="786"/>
      <c r="N6" s="787" t="s">
        <v>173</v>
      </c>
      <c r="O6" s="788"/>
      <c r="P6" s="779"/>
      <c r="Q6" s="779"/>
    </row>
    <row r="7" spans="2:17" x14ac:dyDescent="0.25">
      <c r="B7" s="776" t="s">
        <v>194</v>
      </c>
      <c r="C7" s="776"/>
      <c r="D7" s="776"/>
      <c r="E7" s="776"/>
      <c r="F7" s="776"/>
      <c r="G7" s="776"/>
      <c r="H7" s="776"/>
      <c r="I7" s="776"/>
      <c r="J7" s="776"/>
      <c r="K7" s="776"/>
      <c r="L7" s="776"/>
      <c r="M7" s="776"/>
      <c r="N7" s="776"/>
      <c r="O7" s="776"/>
      <c r="P7" s="776"/>
      <c r="Q7" s="776"/>
    </row>
    <row r="8" spans="2:17" x14ac:dyDescent="0.25">
      <c r="B8" s="774" t="s">
        <v>71</v>
      </c>
      <c r="C8" s="774"/>
      <c r="D8" s="774"/>
      <c r="E8" s="774"/>
      <c r="F8" s="777" t="s">
        <v>195</v>
      </c>
      <c r="G8" s="774" t="s">
        <v>21</v>
      </c>
      <c r="H8" s="774"/>
      <c r="I8" s="777" t="s">
        <v>196</v>
      </c>
      <c r="J8" s="777"/>
      <c r="K8" s="777"/>
      <c r="L8" s="777"/>
      <c r="M8" s="777"/>
      <c r="N8" s="777"/>
      <c r="O8" s="777"/>
      <c r="P8" s="777"/>
      <c r="Q8" s="777"/>
    </row>
    <row r="9" spans="2:17" x14ac:dyDescent="0.25">
      <c r="B9" s="774"/>
      <c r="C9" s="774"/>
      <c r="D9" s="774"/>
      <c r="E9" s="774"/>
      <c r="F9" s="777"/>
      <c r="G9" s="774"/>
      <c r="H9" s="774"/>
      <c r="I9" s="777"/>
      <c r="J9" s="777"/>
      <c r="K9" s="777"/>
      <c r="L9" s="777"/>
      <c r="M9" s="777"/>
      <c r="N9" s="777"/>
      <c r="O9" s="777"/>
      <c r="P9" s="777"/>
      <c r="Q9" s="777"/>
    </row>
    <row r="10" spans="2:17" ht="33" customHeight="1" x14ac:dyDescent="0.25">
      <c r="B10" s="766">
        <v>43131</v>
      </c>
      <c r="C10" s="767"/>
      <c r="D10" s="767"/>
      <c r="E10" s="768"/>
      <c r="F10" s="284" t="s">
        <v>976</v>
      </c>
      <c r="G10" s="771" t="s">
        <v>977</v>
      </c>
      <c r="H10" s="772"/>
      <c r="I10" s="763"/>
      <c r="J10" s="764"/>
      <c r="K10" s="764"/>
      <c r="L10" s="764"/>
      <c r="M10" s="764"/>
      <c r="N10" s="764"/>
      <c r="O10" s="764"/>
      <c r="P10" s="764"/>
      <c r="Q10" s="765"/>
    </row>
    <row r="11" spans="2:17" ht="36" customHeight="1" x14ac:dyDescent="0.25">
      <c r="B11" s="769"/>
      <c r="C11" s="770"/>
      <c r="D11" s="770"/>
      <c r="E11" s="770"/>
      <c r="F11" s="271"/>
      <c r="G11" s="773"/>
      <c r="H11" s="773"/>
      <c r="I11" s="763"/>
      <c r="J11" s="764"/>
      <c r="K11" s="764"/>
      <c r="L11" s="764"/>
      <c r="M11" s="764"/>
      <c r="N11" s="764"/>
      <c r="O11" s="764"/>
      <c r="P11" s="764"/>
      <c r="Q11" s="765"/>
    </row>
    <row r="12" spans="2:17" ht="72" customHeight="1" x14ac:dyDescent="0.25">
      <c r="B12" s="769"/>
      <c r="C12" s="770"/>
      <c r="D12" s="770"/>
      <c r="E12" s="770"/>
      <c r="F12" s="271"/>
      <c r="G12" s="773"/>
      <c r="H12" s="773"/>
      <c r="I12" s="763"/>
      <c r="J12" s="764"/>
      <c r="K12" s="764"/>
      <c r="L12" s="764"/>
      <c r="M12" s="764"/>
      <c r="N12" s="764"/>
      <c r="O12" s="764"/>
      <c r="P12" s="764"/>
      <c r="Q12" s="765"/>
    </row>
    <row r="13" spans="2:17" ht="43.5" customHeight="1" x14ac:dyDescent="0.25">
      <c r="B13" s="769"/>
      <c r="C13" s="770"/>
      <c r="D13" s="770"/>
      <c r="E13" s="770"/>
      <c r="F13" s="271"/>
      <c r="G13" s="773"/>
      <c r="H13" s="773"/>
      <c r="I13" s="775"/>
      <c r="J13" s="775"/>
      <c r="K13" s="775"/>
      <c r="L13" s="775"/>
      <c r="M13" s="775"/>
      <c r="N13" s="775"/>
      <c r="O13" s="775"/>
      <c r="P13" s="775"/>
      <c r="Q13" s="775"/>
    </row>
    <row r="14" spans="2:17" ht="58.5" customHeight="1" x14ac:dyDescent="0.25">
      <c r="B14" s="769"/>
      <c r="C14" s="770"/>
      <c r="D14" s="770"/>
      <c r="E14" s="770"/>
      <c r="F14" s="271"/>
      <c r="G14" s="773"/>
      <c r="H14" s="773"/>
      <c r="I14" s="775"/>
      <c r="J14" s="775"/>
      <c r="K14" s="775"/>
      <c r="L14" s="775"/>
      <c r="M14" s="775"/>
      <c r="N14" s="775"/>
      <c r="O14" s="775"/>
      <c r="P14" s="775"/>
      <c r="Q14" s="775"/>
    </row>
    <row r="15" spans="2:17" ht="30" customHeight="1" x14ac:dyDescent="0.25">
      <c r="B15" s="769"/>
      <c r="C15" s="770"/>
      <c r="D15" s="770"/>
      <c r="E15" s="770"/>
      <c r="F15" s="271"/>
      <c r="G15" s="773"/>
      <c r="H15" s="773"/>
      <c r="I15" s="775"/>
      <c r="J15" s="775"/>
      <c r="K15" s="775"/>
      <c r="L15" s="775"/>
      <c r="M15" s="775"/>
      <c r="N15" s="775"/>
      <c r="O15" s="775"/>
      <c r="P15" s="775"/>
      <c r="Q15" s="775"/>
    </row>
    <row r="16" spans="2:17" ht="57" customHeight="1" x14ac:dyDescent="0.25">
      <c r="B16" s="769"/>
      <c r="C16" s="770"/>
      <c r="D16" s="770"/>
      <c r="E16" s="770"/>
      <c r="F16" s="311"/>
      <c r="G16" s="773"/>
      <c r="H16" s="773"/>
      <c r="I16" s="775"/>
      <c r="J16" s="775"/>
      <c r="K16" s="775"/>
      <c r="L16" s="775"/>
      <c r="M16" s="775"/>
      <c r="N16" s="775"/>
      <c r="O16" s="775"/>
      <c r="P16" s="775"/>
      <c r="Q16" s="775"/>
    </row>
    <row r="17" spans="2:17" x14ac:dyDescent="0.25">
      <c r="B17" s="775"/>
      <c r="C17" s="775"/>
      <c r="D17" s="775"/>
      <c r="E17" s="775"/>
      <c r="F17" s="272"/>
      <c r="G17" s="775"/>
      <c r="H17" s="775"/>
      <c r="I17" s="775"/>
      <c r="J17" s="775"/>
      <c r="K17" s="775"/>
      <c r="L17" s="775"/>
      <c r="M17" s="775"/>
      <c r="N17" s="775"/>
      <c r="O17" s="775"/>
      <c r="P17" s="775"/>
      <c r="Q17" s="775"/>
    </row>
    <row r="18" spans="2:17" x14ac:dyDescent="0.25">
      <c r="B18" s="775"/>
      <c r="C18" s="775"/>
      <c r="D18" s="775"/>
      <c r="E18" s="775"/>
      <c r="F18" s="272"/>
      <c r="G18" s="775"/>
      <c r="H18" s="775"/>
      <c r="I18" s="775"/>
      <c r="J18" s="775"/>
      <c r="K18" s="775"/>
      <c r="L18" s="775"/>
      <c r="M18" s="775"/>
      <c r="N18" s="775"/>
      <c r="O18" s="775"/>
      <c r="P18" s="775"/>
      <c r="Q18" s="775"/>
    </row>
    <row r="19" spans="2:17" x14ac:dyDescent="0.25">
      <c r="B19" s="775"/>
      <c r="C19" s="775"/>
      <c r="D19" s="775"/>
      <c r="E19" s="775"/>
      <c r="F19" s="272"/>
      <c r="G19" s="775"/>
      <c r="H19" s="775"/>
      <c r="I19" s="775"/>
      <c r="J19" s="775"/>
      <c r="K19" s="775"/>
      <c r="L19" s="775"/>
      <c r="M19" s="775"/>
      <c r="N19" s="775"/>
      <c r="O19" s="775"/>
      <c r="P19" s="775"/>
      <c r="Q19" s="775"/>
    </row>
    <row r="20" spans="2:17" x14ac:dyDescent="0.25">
      <c r="B20" s="774"/>
      <c r="C20" s="774"/>
      <c r="D20" s="774"/>
      <c r="E20" s="774"/>
      <c r="F20" s="94"/>
      <c r="G20" s="774"/>
      <c r="H20" s="774"/>
      <c r="I20" s="774"/>
      <c r="J20" s="774"/>
      <c r="K20" s="774"/>
      <c r="L20" s="774"/>
      <c r="M20" s="774"/>
      <c r="N20" s="774"/>
      <c r="O20" s="774"/>
      <c r="P20" s="774"/>
      <c r="Q20" s="774"/>
    </row>
    <row r="21" spans="2:17" x14ac:dyDescent="0.25">
      <c r="B21" s="774"/>
      <c r="C21" s="774"/>
      <c r="D21" s="774"/>
      <c r="E21" s="774"/>
      <c r="F21" s="94"/>
      <c r="G21" s="774"/>
      <c r="H21" s="774"/>
      <c r="I21" s="774"/>
      <c r="J21" s="774"/>
      <c r="K21" s="774"/>
      <c r="L21" s="774"/>
      <c r="M21" s="774"/>
      <c r="N21" s="774"/>
      <c r="O21" s="774"/>
      <c r="P21" s="774"/>
      <c r="Q21" s="774"/>
    </row>
    <row r="22" spans="2:17" x14ac:dyDescent="0.25">
      <c r="B22" s="774"/>
      <c r="C22" s="774"/>
      <c r="D22" s="774"/>
      <c r="E22" s="774"/>
      <c r="F22" s="94"/>
      <c r="G22" s="774"/>
      <c r="H22" s="774"/>
      <c r="I22" s="774"/>
      <c r="J22" s="774"/>
      <c r="K22" s="774"/>
      <c r="L22" s="774"/>
      <c r="M22" s="774"/>
      <c r="N22" s="774"/>
      <c r="O22" s="774"/>
      <c r="P22" s="774"/>
      <c r="Q22" s="774"/>
    </row>
    <row r="23" spans="2:17" x14ac:dyDescent="0.25">
      <c r="B23" s="774"/>
      <c r="C23" s="774"/>
      <c r="D23" s="774"/>
      <c r="E23" s="774"/>
      <c r="F23" s="94"/>
      <c r="G23" s="774"/>
      <c r="H23" s="774"/>
      <c r="I23" s="774"/>
      <c r="J23" s="774"/>
      <c r="K23" s="774"/>
      <c r="L23" s="774"/>
      <c r="M23" s="774"/>
      <c r="N23" s="774"/>
      <c r="O23" s="774"/>
      <c r="P23" s="774"/>
      <c r="Q23" s="774"/>
    </row>
    <row r="24" spans="2:17" x14ac:dyDescent="0.25">
      <c r="B24" s="774"/>
      <c r="C24" s="774"/>
      <c r="D24" s="774"/>
      <c r="E24" s="774"/>
      <c r="F24" s="94"/>
      <c r="G24" s="774"/>
      <c r="H24" s="774"/>
      <c r="I24" s="774"/>
      <c r="J24" s="774"/>
      <c r="K24" s="774"/>
      <c r="L24" s="774"/>
      <c r="M24" s="774"/>
      <c r="N24" s="774"/>
      <c r="O24" s="774"/>
      <c r="P24" s="774"/>
      <c r="Q24" s="774"/>
    </row>
    <row r="25" spans="2:17" x14ac:dyDescent="0.25">
      <c r="B25" s="774"/>
      <c r="C25" s="774"/>
      <c r="D25" s="774"/>
      <c r="E25" s="774"/>
      <c r="F25" s="94"/>
      <c r="G25" s="774"/>
      <c r="H25" s="774"/>
      <c r="I25" s="774"/>
      <c r="J25" s="774"/>
      <c r="K25" s="774"/>
      <c r="L25" s="774"/>
      <c r="M25" s="774"/>
      <c r="N25" s="774"/>
      <c r="O25" s="774"/>
      <c r="P25" s="774"/>
      <c r="Q25" s="774"/>
    </row>
    <row r="26" spans="2:17" x14ac:dyDescent="0.25">
      <c r="B26" s="774"/>
      <c r="C26" s="774"/>
      <c r="D26" s="774"/>
      <c r="E26" s="774"/>
      <c r="F26" s="94"/>
      <c r="G26" s="774"/>
      <c r="H26" s="774"/>
      <c r="I26" s="774"/>
      <c r="J26" s="774"/>
      <c r="K26" s="774"/>
      <c r="L26" s="774"/>
      <c r="M26" s="774"/>
      <c r="N26" s="774"/>
      <c r="O26" s="774"/>
      <c r="P26" s="774"/>
      <c r="Q26" s="774"/>
    </row>
    <row r="27" spans="2:17" x14ac:dyDescent="0.25">
      <c r="B27" s="774"/>
      <c r="C27" s="774"/>
      <c r="D27" s="774"/>
      <c r="E27" s="774"/>
      <c r="F27" s="94"/>
      <c r="G27" s="774"/>
      <c r="H27" s="774"/>
      <c r="I27" s="774"/>
      <c r="J27" s="774"/>
      <c r="K27" s="774"/>
      <c r="L27" s="774"/>
      <c r="M27" s="774"/>
      <c r="N27" s="774"/>
      <c r="O27" s="774"/>
      <c r="P27" s="774"/>
      <c r="Q27" s="774"/>
    </row>
    <row r="28" spans="2:17" x14ac:dyDescent="0.25">
      <c r="B28" s="774"/>
      <c r="C28" s="774"/>
      <c r="D28" s="774"/>
      <c r="E28" s="774"/>
      <c r="F28" s="94"/>
      <c r="G28" s="774"/>
      <c r="H28" s="774"/>
      <c r="I28" s="774"/>
      <c r="J28" s="774"/>
      <c r="K28" s="774"/>
      <c r="L28" s="774"/>
      <c r="M28" s="774"/>
      <c r="N28" s="774"/>
      <c r="O28" s="774"/>
      <c r="P28" s="774"/>
      <c r="Q28" s="774"/>
    </row>
    <row r="29" spans="2:17" x14ac:dyDescent="0.25">
      <c r="B29" s="774"/>
      <c r="C29" s="774"/>
      <c r="D29" s="774"/>
      <c r="E29" s="774"/>
      <c r="F29" s="94"/>
      <c r="G29" s="774"/>
      <c r="H29" s="774"/>
      <c r="I29" s="774"/>
      <c r="J29" s="774"/>
      <c r="K29" s="774"/>
      <c r="L29" s="774"/>
      <c r="M29" s="774"/>
      <c r="N29" s="774"/>
      <c r="O29" s="774"/>
      <c r="P29" s="774"/>
      <c r="Q29" s="774"/>
    </row>
  </sheetData>
  <mergeCells count="74">
    <mergeCell ref="B7:Q7"/>
    <mergeCell ref="B8:E9"/>
    <mergeCell ref="F8:F9"/>
    <mergeCell ref="G8:H9"/>
    <mergeCell ref="B2:E6"/>
    <mergeCell ref="F2:O2"/>
    <mergeCell ref="P2:Q6"/>
    <mergeCell ref="F3:O3"/>
    <mergeCell ref="F4:O4"/>
    <mergeCell ref="F5:M5"/>
    <mergeCell ref="N5:O5"/>
    <mergeCell ref="F6:M6"/>
    <mergeCell ref="N6:O6"/>
    <mergeCell ref="I8:Q9"/>
    <mergeCell ref="B13:E13"/>
    <mergeCell ref="G13:H13"/>
    <mergeCell ref="I13:Q13"/>
    <mergeCell ref="B16:E16"/>
    <mergeCell ref="G16:H16"/>
    <mergeCell ref="I16:Q16"/>
    <mergeCell ref="B14:E14"/>
    <mergeCell ref="G14:H14"/>
    <mergeCell ref="I14:Q14"/>
    <mergeCell ref="B15:E15"/>
    <mergeCell ref="G15:H15"/>
    <mergeCell ref="I15:Q15"/>
    <mergeCell ref="B17:E17"/>
    <mergeCell ref="G17:H17"/>
    <mergeCell ref="I17:Q17"/>
    <mergeCell ref="B18:E18"/>
    <mergeCell ref="G18:H18"/>
    <mergeCell ref="I18:Q18"/>
    <mergeCell ref="B19:E19"/>
    <mergeCell ref="G19:H19"/>
    <mergeCell ref="I19:Q19"/>
    <mergeCell ref="B20:E20"/>
    <mergeCell ref="G20:H20"/>
    <mergeCell ref="I20:Q20"/>
    <mergeCell ref="B21:E21"/>
    <mergeCell ref="G21:H21"/>
    <mergeCell ref="I21:Q21"/>
    <mergeCell ref="B22:E22"/>
    <mergeCell ref="G22:H22"/>
    <mergeCell ref="I22:Q22"/>
    <mergeCell ref="B23:E23"/>
    <mergeCell ref="G23:H23"/>
    <mergeCell ref="I23:Q23"/>
    <mergeCell ref="B24:E24"/>
    <mergeCell ref="G24:H24"/>
    <mergeCell ref="I24:Q24"/>
    <mergeCell ref="B25:E25"/>
    <mergeCell ref="G25:H25"/>
    <mergeCell ref="I25:Q25"/>
    <mergeCell ref="B26:E26"/>
    <mergeCell ref="G26:H26"/>
    <mergeCell ref="I26:Q26"/>
    <mergeCell ref="B29:E29"/>
    <mergeCell ref="G29:H29"/>
    <mergeCell ref="I29:Q29"/>
    <mergeCell ref="B27:E27"/>
    <mergeCell ref="G27:H27"/>
    <mergeCell ref="I27:Q27"/>
    <mergeCell ref="B28:E28"/>
    <mergeCell ref="G28:H28"/>
    <mergeCell ref="I28:Q28"/>
    <mergeCell ref="I10:Q10"/>
    <mergeCell ref="I11:Q11"/>
    <mergeCell ref="I12:Q12"/>
    <mergeCell ref="B10:E10"/>
    <mergeCell ref="B11:E11"/>
    <mergeCell ref="B12:E12"/>
    <mergeCell ref="G10:H10"/>
    <mergeCell ref="G11:H11"/>
    <mergeCell ref="G12:H1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71"/>
  <sheetViews>
    <sheetView tabSelected="1" view="pageBreakPreview" topLeftCell="A5" zoomScale="60" zoomScaleNormal="60" workbookViewId="0">
      <pane xSplit="3" ySplit="11" topLeftCell="E16" activePane="bottomRight" state="frozen"/>
      <selection activeCell="A5" sqref="A5"/>
      <selection pane="topRight" activeCell="D5" sqref="D5"/>
      <selection pane="bottomLeft" activeCell="A16" sqref="A16"/>
      <selection pane="bottomRight" activeCell="F7" sqref="F7:Z7"/>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6.14062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32.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34" style="22" customWidth="1"/>
    <col min="22" max="22" width="19.42578125" style="22" customWidth="1"/>
    <col min="23" max="23" width="15.85546875" style="22" customWidth="1"/>
    <col min="24" max="24" width="26.42578125" style="22" customWidth="1"/>
    <col min="25" max="25" width="12.5703125" style="22" hidden="1" customWidth="1"/>
    <col min="26" max="26" width="40.42578125" style="22" hidden="1" customWidth="1"/>
    <col min="27" max="27" width="17.42578125" style="22" hidden="1" customWidth="1"/>
    <col min="28" max="28" width="19" style="22" hidden="1" customWidth="1"/>
    <col min="29" max="29" width="15.140625" style="22" hidden="1" customWidth="1"/>
    <col min="30" max="30" width="83.28515625" style="22" hidden="1" customWidth="1"/>
    <col min="31" max="31" width="14.140625" style="22" hidden="1" customWidth="1"/>
    <col min="32" max="32" width="24" style="22" hidden="1" customWidth="1"/>
    <col min="33" max="33" width="15.28515625" style="22" hidden="1" customWidth="1"/>
    <col min="34" max="34" width="19.42578125" style="22" hidden="1" customWidth="1"/>
    <col min="35" max="35" width="13.85546875" style="22" hidden="1" customWidth="1"/>
    <col min="36" max="36" width="17.140625" style="22" hidden="1" customWidth="1"/>
    <col min="37" max="37" width="90.140625" style="22" hidden="1" customWidth="1"/>
    <col min="38" max="38" width="130.42578125" style="22" hidden="1" customWidth="1"/>
    <col min="39" max="39" width="18.140625" style="22" hidden="1"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A1" s="28"/>
      <c r="B1" s="28"/>
      <c r="C1" s="28"/>
      <c r="D1" s="28"/>
      <c r="E1" s="28"/>
      <c r="F1" s="28"/>
      <c r="G1" s="28"/>
      <c r="H1" s="28"/>
      <c r="I1" s="28"/>
      <c r="J1" s="28"/>
      <c r="K1" s="28"/>
      <c r="L1" s="28"/>
      <c r="M1" s="28"/>
      <c r="N1" s="28"/>
      <c r="O1" s="28"/>
      <c r="P1" s="28"/>
      <c r="Q1" s="28"/>
      <c r="R1" s="28"/>
      <c r="S1" s="28"/>
      <c r="T1" s="28"/>
      <c r="U1" s="28"/>
      <c r="V1" s="28"/>
      <c r="W1" s="28"/>
      <c r="X1" s="28"/>
      <c r="Y1" s="1689"/>
      <c r="Z1" s="1689"/>
      <c r="AA1" s="1689"/>
      <c r="AB1" s="1689"/>
      <c r="AC1" s="1689"/>
      <c r="AD1" s="1689"/>
      <c r="AE1" s="1689"/>
      <c r="AF1" s="1689"/>
      <c r="AG1" s="1689"/>
      <c r="AH1" s="1689"/>
      <c r="AI1" s="1689"/>
      <c r="AJ1" s="1689"/>
      <c r="AK1" s="1689"/>
      <c r="AL1" s="28"/>
      <c r="AM1" s="28"/>
    </row>
    <row r="2" spans="1:145" ht="21.75" hidden="1" customHeight="1" x14ac:dyDescent="0.2">
      <c r="A2" s="28"/>
      <c r="B2" s="28"/>
      <c r="C2" s="28"/>
      <c r="D2" s="28"/>
      <c r="E2" s="28"/>
      <c r="F2" s="28"/>
      <c r="G2" s="28"/>
      <c r="H2" s="28"/>
      <c r="I2" s="41" t="s">
        <v>47</v>
      </c>
      <c r="J2" s="41" t="s">
        <v>113</v>
      </c>
      <c r="K2" s="41"/>
      <c r="L2" s="41"/>
      <c r="M2" s="41"/>
      <c r="N2" s="68" t="s">
        <v>10</v>
      </c>
      <c r="O2" s="68"/>
      <c r="P2" s="28" t="s">
        <v>106</v>
      </c>
      <c r="Q2" s="28"/>
      <c r="R2" s="28"/>
      <c r="S2" s="28"/>
      <c r="T2" s="28"/>
      <c r="U2" s="28"/>
      <c r="V2" s="28"/>
      <c r="W2" s="28"/>
      <c r="X2" s="28"/>
      <c r="Y2" s="1689"/>
      <c r="Z2" s="1689"/>
      <c r="AA2" s="1689"/>
      <c r="AB2" s="1689"/>
      <c r="AC2" s="1689"/>
      <c r="AD2" s="1689"/>
      <c r="AE2" s="1689"/>
      <c r="AF2" s="1689"/>
      <c r="AG2" s="1689"/>
      <c r="AH2" s="1689"/>
      <c r="AI2" s="1689"/>
      <c r="AJ2" s="1689"/>
      <c r="AK2" s="1689"/>
      <c r="AL2" s="28"/>
      <c r="AM2" s="28"/>
    </row>
    <row r="3" spans="1:145" ht="19.5" hidden="1" customHeight="1" x14ac:dyDescent="0.2">
      <c r="A3" s="28"/>
      <c r="B3" s="28"/>
      <c r="C3" s="28"/>
      <c r="D3" s="28"/>
      <c r="E3" s="28"/>
      <c r="F3" s="28"/>
      <c r="G3" s="28"/>
      <c r="H3" s="28"/>
      <c r="I3" s="41" t="s">
        <v>12</v>
      </c>
      <c r="J3" s="41" t="s">
        <v>114</v>
      </c>
      <c r="K3" s="41"/>
      <c r="L3" s="41"/>
      <c r="M3" s="41"/>
      <c r="N3" s="69" t="s">
        <v>7</v>
      </c>
      <c r="O3" s="69"/>
      <c r="P3" s="28" t="s">
        <v>112</v>
      </c>
      <c r="Q3" s="28"/>
      <c r="R3" s="28"/>
      <c r="S3" s="28"/>
      <c r="T3" s="28"/>
      <c r="U3" s="28"/>
      <c r="V3" s="28"/>
      <c r="W3" s="28"/>
      <c r="X3" s="28"/>
      <c r="Y3" s="1689"/>
      <c r="Z3" s="1689"/>
      <c r="AA3" s="1689"/>
      <c r="AB3" s="1689"/>
      <c r="AC3" s="1689"/>
      <c r="AD3" s="1689"/>
      <c r="AE3" s="1689"/>
      <c r="AF3" s="1689"/>
      <c r="AG3" s="1689"/>
      <c r="AH3" s="1689"/>
      <c r="AI3" s="1689"/>
      <c r="AJ3" s="1689"/>
      <c r="AK3" s="1689"/>
      <c r="AL3" s="28"/>
      <c r="AM3" s="28"/>
    </row>
    <row r="4" spans="1:145" ht="19.5" hidden="1" customHeight="1" x14ac:dyDescent="0.2">
      <c r="A4" s="28"/>
      <c r="B4" s="28"/>
      <c r="C4" s="28"/>
      <c r="D4" s="28"/>
      <c r="E4" s="28"/>
      <c r="F4" s="28"/>
      <c r="G4" s="28"/>
      <c r="H4" s="28"/>
      <c r="I4" s="41" t="s">
        <v>29</v>
      </c>
      <c r="J4" s="41" t="s">
        <v>115</v>
      </c>
      <c r="K4" s="41"/>
      <c r="L4" s="41"/>
      <c r="M4" s="41"/>
      <c r="N4" s="1690" t="s">
        <v>108</v>
      </c>
      <c r="O4" s="1690"/>
      <c r="P4" s="28" t="s">
        <v>107</v>
      </c>
      <c r="Q4" s="28"/>
      <c r="R4" s="28"/>
      <c r="S4" s="28"/>
      <c r="T4" s="28"/>
      <c r="U4" s="28"/>
      <c r="V4" s="28"/>
      <c r="W4" s="28"/>
      <c r="X4" s="28"/>
      <c r="Y4" s="1689"/>
      <c r="Z4" s="1689"/>
      <c r="AA4" s="1689"/>
      <c r="AB4" s="1689"/>
      <c r="AC4" s="1689"/>
      <c r="AD4" s="1689"/>
      <c r="AE4" s="1689"/>
      <c r="AF4" s="1689"/>
      <c r="AG4" s="1689"/>
      <c r="AH4" s="1689"/>
      <c r="AI4" s="1689"/>
      <c r="AJ4" s="1689"/>
      <c r="AK4" s="1689"/>
      <c r="AL4" s="28"/>
      <c r="AM4" s="28"/>
    </row>
    <row r="5" spans="1:145" ht="14.25" customHeight="1" thickBot="1" x14ac:dyDescent="0.25">
      <c r="A5" s="1689"/>
      <c r="B5" s="1689"/>
      <c r="C5" s="1689"/>
      <c r="D5" s="1689"/>
      <c r="E5" s="1689"/>
      <c r="F5" s="1689"/>
      <c r="G5" s="1689"/>
      <c r="H5" s="1689"/>
      <c r="I5" s="1689"/>
      <c r="J5" s="1689"/>
      <c r="K5" s="1689"/>
      <c r="L5" s="1689"/>
      <c r="M5" s="1689"/>
      <c r="N5" s="1689"/>
      <c r="O5" s="1689"/>
      <c r="P5" s="1689"/>
      <c r="Q5" s="1689"/>
      <c r="R5" s="1689"/>
      <c r="S5" s="1689"/>
      <c r="T5" s="1689"/>
      <c r="U5" s="1689"/>
      <c r="V5" s="1689"/>
      <c r="W5" s="1689"/>
      <c r="X5" s="1689"/>
      <c r="Y5" s="1689"/>
      <c r="Z5" s="1689"/>
      <c r="AA5" s="1689"/>
      <c r="AB5" s="1689"/>
      <c r="AC5" s="1689"/>
      <c r="AD5" s="1689"/>
      <c r="AE5" s="1689"/>
      <c r="AF5" s="1689"/>
      <c r="AG5" s="1689"/>
      <c r="AH5" s="1689"/>
      <c r="AI5" s="1689"/>
      <c r="AJ5" s="1689"/>
      <c r="AK5" s="1689"/>
      <c r="AL5" s="28"/>
      <c r="AM5" s="28"/>
    </row>
    <row r="6" spans="1:145" ht="18" customHeight="1" x14ac:dyDescent="0.2">
      <c r="A6" s="1689"/>
      <c r="B6" s="1689"/>
      <c r="C6" s="1689"/>
      <c r="D6" s="1689"/>
      <c r="E6" s="1689"/>
      <c r="F6" s="1689"/>
      <c r="G6" s="1689"/>
      <c r="H6" s="1689"/>
      <c r="I6" s="1689"/>
      <c r="J6" s="1689"/>
      <c r="K6" s="1689"/>
      <c r="L6" s="1689"/>
      <c r="M6" s="1689"/>
      <c r="N6" s="1689"/>
      <c r="O6" s="1689"/>
      <c r="P6" s="1689"/>
      <c r="Q6" s="1689"/>
      <c r="R6" s="1689"/>
      <c r="S6" s="1689"/>
      <c r="T6" s="1689"/>
      <c r="U6" s="1689"/>
      <c r="V6" s="1689"/>
      <c r="W6" s="1689"/>
      <c r="X6" s="1689"/>
      <c r="Y6" s="1689"/>
      <c r="Z6" s="1689"/>
      <c r="AA6" s="1689"/>
      <c r="AB6" s="1689"/>
      <c r="AC6" s="1689"/>
      <c r="AD6" s="1689"/>
      <c r="AE6" s="1689"/>
      <c r="AF6" s="1689"/>
      <c r="AG6" s="1689"/>
      <c r="AH6" s="1689"/>
      <c r="AI6" s="1689"/>
      <c r="AJ6" s="1689"/>
      <c r="AK6" s="1689"/>
      <c r="AL6" s="1689"/>
      <c r="AM6" s="1689"/>
      <c r="AR6" s="176" t="s">
        <v>0</v>
      </c>
      <c r="BA6" s="29"/>
      <c r="BB6" s="156" t="s">
        <v>47</v>
      </c>
      <c r="BC6" s="157"/>
    </row>
    <row r="7" spans="1:145" ht="20.25" customHeight="1" x14ac:dyDescent="0.25">
      <c r="A7" s="1689"/>
      <c r="B7" s="1689"/>
      <c r="C7" s="1689"/>
      <c r="D7" s="1689"/>
      <c r="E7" s="1689"/>
      <c r="F7" s="779" t="s">
        <v>149</v>
      </c>
      <c r="G7" s="779"/>
      <c r="H7" s="779"/>
      <c r="I7" s="779"/>
      <c r="J7" s="779"/>
      <c r="K7" s="779"/>
      <c r="L7" s="779"/>
      <c r="M7" s="779"/>
      <c r="N7" s="779"/>
      <c r="O7" s="779"/>
      <c r="P7" s="779"/>
      <c r="Q7" s="779"/>
      <c r="R7" s="779"/>
      <c r="S7" s="779"/>
      <c r="T7" s="779"/>
      <c r="U7" s="779"/>
      <c r="V7" s="779"/>
      <c r="W7" s="779"/>
      <c r="X7" s="779"/>
      <c r="Y7" s="779"/>
      <c r="Z7" s="779"/>
      <c r="AA7" s="1689"/>
      <c r="AB7" s="1689"/>
      <c r="AC7" s="1689"/>
      <c r="AD7" s="1689"/>
      <c r="AE7" s="1689"/>
      <c r="AF7" s="1689"/>
      <c r="AG7" s="1689"/>
      <c r="AH7" s="1689"/>
      <c r="AI7" s="1689"/>
      <c r="AJ7" s="1689"/>
      <c r="AK7" s="1689"/>
      <c r="AL7" s="1689"/>
      <c r="AM7" s="1689"/>
      <c r="AP7" s="183" t="s">
        <v>37</v>
      </c>
      <c r="AR7" s="175" t="s">
        <v>10</v>
      </c>
      <c r="AT7" s="183" t="s">
        <v>37</v>
      </c>
      <c r="BA7" s="30"/>
      <c r="BB7" s="158" t="s">
        <v>12</v>
      </c>
      <c r="BC7" s="157"/>
    </row>
    <row r="8" spans="1:145" ht="20.25" customHeight="1" x14ac:dyDescent="0.25">
      <c r="A8" s="1689"/>
      <c r="B8" s="1689"/>
      <c r="C8" s="1689"/>
      <c r="D8" s="1689"/>
      <c r="E8" s="1689"/>
      <c r="F8" s="779" t="s">
        <v>150</v>
      </c>
      <c r="G8" s="779"/>
      <c r="H8" s="779"/>
      <c r="I8" s="779"/>
      <c r="J8" s="779"/>
      <c r="K8" s="779"/>
      <c r="L8" s="779"/>
      <c r="M8" s="779"/>
      <c r="N8" s="779"/>
      <c r="O8" s="779"/>
      <c r="P8" s="779"/>
      <c r="Q8" s="779"/>
      <c r="R8" s="779"/>
      <c r="S8" s="779"/>
      <c r="T8" s="779"/>
      <c r="U8" s="779"/>
      <c r="V8" s="779"/>
      <c r="W8" s="779"/>
      <c r="X8" s="779"/>
      <c r="Y8" s="779"/>
      <c r="Z8" s="779"/>
      <c r="AA8" s="1689"/>
      <c r="AB8" s="1689"/>
      <c r="AC8" s="1689"/>
      <c r="AD8" s="1689"/>
      <c r="AE8" s="1689"/>
      <c r="AF8" s="1689"/>
      <c r="AG8" s="1689"/>
      <c r="AH8" s="1689"/>
      <c r="AI8" s="1689"/>
      <c r="AJ8" s="1689"/>
      <c r="AK8" s="1689"/>
      <c r="AL8" s="1689"/>
      <c r="AM8" s="1689"/>
      <c r="AP8" s="180" t="s">
        <v>36</v>
      </c>
      <c r="AR8" s="177" t="s">
        <v>35</v>
      </c>
      <c r="AT8" s="180" t="s">
        <v>36</v>
      </c>
      <c r="BA8" s="30"/>
      <c r="BB8" s="158" t="s">
        <v>29</v>
      </c>
      <c r="BC8" s="157"/>
    </row>
    <row r="9" spans="1:145" ht="20.25" customHeight="1" x14ac:dyDescent="0.25">
      <c r="A9" s="1689"/>
      <c r="B9" s="1689"/>
      <c r="C9" s="1689"/>
      <c r="D9" s="1689"/>
      <c r="E9" s="1689"/>
      <c r="F9" s="779" t="s">
        <v>978</v>
      </c>
      <c r="G9" s="779"/>
      <c r="H9" s="779"/>
      <c r="I9" s="779"/>
      <c r="J9" s="779"/>
      <c r="K9" s="779"/>
      <c r="L9" s="779"/>
      <c r="M9" s="779"/>
      <c r="N9" s="779"/>
      <c r="O9" s="779"/>
      <c r="P9" s="779"/>
      <c r="Q9" s="779"/>
      <c r="R9" s="779"/>
      <c r="S9" s="779"/>
      <c r="T9" s="779"/>
      <c r="U9" s="779"/>
      <c r="V9" s="779"/>
      <c r="W9" s="779"/>
      <c r="X9" s="779"/>
      <c r="Y9" s="779"/>
      <c r="Z9" s="779"/>
      <c r="AA9" s="1689"/>
      <c r="AB9" s="1689"/>
      <c r="AC9" s="1689"/>
      <c r="AD9" s="1689"/>
      <c r="AE9" s="1689"/>
      <c r="AF9" s="1689"/>
      <c r="AG9" s="1689"/>
      <c r="AH9" s="1689"/>
      <c r="AI9" s="1689"/>
      <c r="AJ9" s="1689"/>
      <c r="AK9" s="1689"/>
      <c r="AL9" s="1689"/>
      <c r="AM9" s="1689"/>
      <c r="AP9" s="181" t="s">
        <v>35</v>
      </c>
      <c r="AR9" s="178" t="s">
        <v>36</v>
      </c>
      <c r="AT9" s="181" t="s">
        <v>35</v>
      </c>
      <c r="BA9" s="30"/>
      <c r="BB9" s="158" t="s">
        <v>13</v>
      </c>
      <c r="BC9" s="157"/>
    </row>
    <row r="10" spans="1:145" ht="20.25" customHeight="1" thickBot="1" x14ac:dyDescent="0.3">
      <c r="A10" s="1689"/>
      <c r="B10" s="1689"/>
      <c r="C10" s="1689"/>
      <c r="D10" s="1689"/>
      <c r="E10" s="1689"/>
      <c r="F10" s="786" t="s">
        <v>228</v>
      </c>
      <c r="G10" s="786"/>
      <c r="H10" s="786"/>
      <c r="I10" s="786"/>
      <c r="J10" s="786"/>
      <c r="K10" s="786"/>
      <c r="L10" s="786"/>
      <c r="M10" s="786"/>
      <c r="N10" s="786"/>
      <c r="O10" s="786"/>
      <c r="P10" s="786"/>
      <c r="Q10" s="786"/>
      <c r="R10" s="786"/>
      <c r="S10" s="786" t="s">
        <v>172</v>
      </c>
      <c r="T10" s="786"/>
      <c r="U10" s="786"/>
      <c r="V10" s="786"/>
      <c r="W10" s="786"/>
      <c r="X10" s="786"/>
      <c r="Y10" s="786"/>
      <c r="Z10" s="786"/>
      <c r="AA10" s="786"/>
      <c r="AB10" s="786"/>
      <c r="AC10" s="786"/>
      <c r="AD10" s="786"/>
      <c r="AE10" s="786"/>
      <c r="AF10" s="786"/>
      <c r="AG10" s="786"/>
      <c r="AH10" s="786"/>
      <c r="AI10" s="786"/>
      <c r="AJ10" s="786"/>
      <c r="AK10" s="786"/>
      <c r="AL10" s="786"/>
      <c r="AM10" s="786"/>
      <c r="AP10" s="182" t="s">
        <v>10</v>
      </c>
      <c r="AR10" s="179" t="s">
        <v>37</v>
      </c>
      <c r="AT10" s="182" t="s">
        <v>10</v>
      </c>
      <c r="BA10" s="31"/>
      <c r="BB10" s="159" t="s">
        <v>30</v>
      </c>
      <c r="BC10" s="157"/>
    </row>
    <row r="11" spans="1:145" ht="20.25" customHeight="1" x14ac:dyDescent="0.25">
      <c r="A11" s="1689"/>
      <c r="B11" s="1689"/>
      <c r="C11" s="1689"/>
      <c r="D11" s="1689"/>
      <c r="E11" s="1689"/>
      <c r="F11" s="786" t="s">
        <v>980</v>
      </c>
      <c r="G11" s="786"/>
      <c r="H11" s="786"/>
      <c r="I11" s="786"/>
      <c r="J11" s="786"/>
      <c r="K11" s="786"/>
      <c r="L11" s="786"/>
      <c r="M11" s="786"/>
      <c r="N11" s="786"/>
      <c r="O11" s="786"/>
      <c r="P11" s="786"/>
      <c r="Q11" s="786"/>
      <c r="R11" s="786"/>
      <c r="S11" s="786" t="s">
        <v>979</v>
      </c>
      <c r="T11" s="786"/>
      <c r="U11" s="786"/>
      <c r="V11" s="786"/>
      <c r="W11" s="786"/>
      <c r="X11" s="786"/>
      <c r="Y11" s="1689"/>
      <c r="Z11" s="1689"/>
      <c r="AA11" s="1689"/>
      <c r="AB11" s="1689"/>
      <c r="AC11" s="1689"/>
      <c r="AD11" s="1689"/>
      <c r="AE11" s="1689"/>
      <c r="AF11" s="1689"/>
      <c r="AG11" s="1689"/>
      <c r="AH11" s="1689"/>
      <c r="AI11" s="1689"/>
      <c r="AJ11" s="1689"/>
      <c r="AK11" s="1689"/>
      <c r="AL11" s="1689"/>
      <c r="AM11" s="1689"/>
    </row>
    <row r="12" spans="1:145" ht="20.25" customHeight="1" thickBot="1" x14ac:dyDescent="0.25">
      <c r="A12" s="1321" t="s">
        <v>1</v>
      </c>
      <c r="B12" s="1323" t="s">
        <v>2</v>
      </c>
      <c r="C12" s="1321" t="s">
        <v>6</v>
      </c>
      <c r="D12" s="1678" t="s">
        <v>63</v>
      </c>
      <c r="E12" s="1679"/>
      <c r="F12" s="1679"/>
      <c r="G12" s="1679"/>
      <c r="H12" s="1680"/>
      <c r="I12" s="1681" t="s">
        <v>65</v>
      </c>
      <c r="J12" s="1682"/>
      <c r="K12" s="1682"/>
      <c r="L12" s="1682"/>
      <c r="M12" s="1682"/>
      <c r="N12" s="1682"/>
      <c r="O12" s="1682"/>
      <c r="P12" s="1682"/>
      <c r="Q12" s="1682"/>
      <c r="R12" s="1682"/>
      <c r="S12" s="1682"/>
      <c r="T12" s="1682"/>
      <c r="U12" s="1682"/>
      <c r="V12" s="1682"/>
      <c r="W12" s="1682"/>
      <c r="X12" s="1683"/>
      <c r="Y12" s="1684" t="s">
        <v>223</v>
      </c>
      <c r="Z12" s="1684"/>
      <c r="AA12" s="1684"/>
      <c r="AB12" s="1685"/>
      <c r="AC12" s="1686" t="s">
        <v>224</v>
      </c>
      <c r="AD12" s="1684"/>
      <c r="AE12" s="1684"/>
      <c r="AF12" s="1684"/>
      <c r="AG12" s="1686" t="s">
        <v>225</v>
      </c>
      <c r="AH12" s="1684"/>
      <c r="AI12" s="1684"/>
      <c r="AJ12" s="1684"/>
      <c r="AK12" s="1687" t="s">
        <v>189</v>
      </c>
      <c r="AL12" s="1687" t="s">
        <v>226</v>
      </c>
      <c r="AM12" s="1688" t="s">
        <v>227</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321"/>
      <c r="B13" s="1323"/>
      <c r="C13" s="1321"/>
      <c r="D13" s="1336" t="s">
        <v>168</v>
      </c>
      <c r="E13" s="1337"/>
      <c r="F13" s="1322" t="s">
        <v>33</v>
      </c>
      <c r="G13" s="1322" t="s">
        <v>0</v>
      </c>
      <c r="H13" s="1322" t="s">
        <v>64</v>
      </c>
      <c r="I13" s="1329" t="s">
        <v>151</v>
      </c>
      <c r="J13" s="1330"/>
      <c r="K13" s="1330"/>
      <c r="L13" s="1330"/>
      <c r="M13" s="1330"/>
      <c r="N13" s="1331"/>
      <c r="O13" s="1295" t="s">
        <v>188</v>
      </c>
      <c r="P13" s="1296"/>
      <c r="Q13" s="1296"/>
      <c r="R13" s="1296"/>
      <c r="S13" s="1296"/>
      <c r="T13" s="1296"/>
      <c r="U13" s="1296"/>
      <c r="V13" s="1296"/>
      <c r="W13" s="1296"/>
      <c r="X13" s="1297"/>
      <c r="Y13" s="1272"/>
      <c r="Z13" s="1272"/>
      <c r="AA13" s="1272"/>
      <c r="AB13" s="1277"/>
      <c r="AC13" s="1271"/>
      <c r="AD13" s="1272"/>
      <c r="AE13" s="1272"/>
      <c r="AF13" s="1272"/>
      <c r="AG13" s="1271"/>
      <c r="AH13" s="1272"/>
      <c r="AI13" s="1272"/>
      <c r="AJ13" s="1272"/>
      <c r="AK13" s="1343"/>
      <c r="AL13" s="1343"/>
      <c r="AM13" s="1345"/>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321"/>
      <c r="B14" s="1323"/>
      <c r="C14" s="1321"/>
      <c r="D14" s="1322" t="s">
        <v>167</v>
      </c>
      <c r="E14" s="1322" t="s">
        <v>155</v>
      </c>
      <c r="F14" s="1323"/>
      <c r="G14" s="1323"/>
      <c r="H14" s="1323"/>
      <c r="I14" s="1335" t="s">
        <v>68</v>
      </c>
      <c r="J14" s="1335"/>
      <c r="K14" s="1335"/>
      <c r="L14" s="1335"/>
      <c r="M14" s="1335"/>
      <c r="N14" s="1335"/>
      <c r="O14" s="1283" t="s">
        <v>66</v>
      </c>
      <c r="P14" s="1283" t="s">
        <v>229</v>
      </c>
      <c r="Q14" s="1285" t="s">
        <v>67</v>
      </c>
      <c r="R14" s="1285"/>
      <c r="S14" s="1285"/>
      <c r="T14" s="1295" t="s">
        <v>69</v>
      </c>
      <c r="U14" s="1296"/>
      <c r="V14" s="1296"/>
      <c r="W14" s="1296"/>
      <c r="X14" s="1297"/>
      <c r="Y14" s="1278" t="s">
        <v>169</v>
      </c>
      <c r="Z14" s="1273" t="s">
        <v>170</v>
      </c>
      <c r="AA14" s="1273" t="s">
        <v>72</v>
      </c>
      <c r="AB14" s="1278" t="s">
        <v>171</v>
      </c>
      <c r="AC14" s="1281" t="s">
        <v>169</v>
      </c>
      <c r="AD14" s="1273" t="s">
        <v>170</v>
      </c>
      <c r="AE14" s="1273" t="s">
        <v>72</v>
      </c>
      <c r="AF14" s="1273" t="s">
        <v>171</v>
      </c>
      <c r="AG14" s="1273" t="s">
        <v>169</v>
      </c>
      <c r="AH14" s="1275" t="s">
        <v>170</v>
      </c>
      <c r="AI14" s="1273" t="s">
        <v>72</v>
      </c>
      <c r="AJ14" s="1275" t="s">
        <v>171</v>
      </c>
      <c r="AK14" s="1343"/>
      <c r="AL14" s="1343"/>
      <c r="AM14" s="1345"/>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321"/>
      <c r="B15" s="1323"/>
      <c r="C15" s="1321"/>
      <c r="D15" s="1323"/>
      <c r="E15" s="1323"/>
      <c r="F15" s="1323"/>
      <c r="G15" s="1323"/>
      <c r="H15" s="1323"/>
      <c r="I15" s="171" t="s">
        <v>3</v>
      </c>
      <c r="J15" s="172" t="s">
        <v>4</v>
      </c>
      <c r="K15" s="104"/>
      <c r="L15" s="104"/>
      <c r="M15" s="104"/>
      <c r="N15" s="96" t="s">
        <v>39</v>
      </c>
      <c r="O15" s="1284"/>
      <c r="P15" s="1284"/>
      <c r="Q15" s="173" t="s">
        <v>3</v>
      </c>
      <c r="R15" s="173" t="s">
        <v>4</v>
      </c>
      <c r="S15" s="193" t="s">
        <v>5</v>
      </c>
      <c r="T15" s="673" t="s">
        <v>71</v>
      </c>
      <c r="U15" s="673" t="s">
        <v>31</v>
      </c>
      <c r="V15" s="673" t="s">
        <v>70</v>
      </c>
      <c r="W15" s="673" t="s">
        <v>72</v>
      </c>
      <c r="X15" s="673" t="s">
        <v>73</v>
      </c>
      <c r="Y15" s="1279"/>
      <c r="Z15" s="1274"/>
      <c r="AA15" s="1274"/>
      <c r="AB15" s="1280"/>
      <c r="AC15" s="1282"/>
      <c r="AD15" s="1274"/>
      <c r="AE15" s="1274"/>
      <c r="AF15" s="1274"/>
      <c r="AG15" s="1274"/>
      <c r="AH15" s="1276"/>
      <c r="AI15" s="1274"/>
      <c r="AJ15" s="1276"/>
      <c r="AK15" s="1344"/>
      <c r="AL15" s="1344"/>
      <c r="AM15" s="1346"/>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1197" t="s">
        <v>174</v>
      </c>
      <c r="B16" s="808" t="s">
        <v>706</v>
      </c>
      <c r="C16" s="1100">
        <v>1</v>
      </c>
      <c r="D16" s="625" t="s">
        <v>161</v>
      </c>
      <c r="E16" s="574" t="s">
        <v>160</v>
      </c>
      <c r="F16" s="662" t="s">
        <v>243</v>
      </c>
      <c r="G16" s="1178" t="s">
        <v>230</v>
      </c>
      <c r="H16" s="198" t="s">
        <v>231</v>
      </c>
      <c r="I16" s="1062" t="s">
        <v>29</v>
      </c>
      <c r="J16" s="1062" t="s">
        <v>115</v>
      </c>
      <c r="K16" s="892">
        <f>VLOOKUP(I16,'[1]MATRIZ CALIFICACIÓN'!$B$10:$C$14,2,0)</f>
        <v>3</v>
      </c>
      <c r="L16" s="908">
        <f>HLOOKUP(J16,'[1]MATRIZ CALIFICACIÓN'!$D$8:$F$9,2,0)</f>
        <v>3</v>
      </c>
      <c r="M16" s="892">
        <f>VALUE(CONCATENATE(K16,L16))</f>
        <v>33</v>
      </c>
      <c r="N16" s="1172" t="str">
        <f>VLOOKUP(M16,'[1]MATRIZ CALIFICACIÓN'!$D$27:$E$69,2,0)</f>
        <v xml:space="preserve">EXTREMA </v>
      </c>
      <c r="O16" s="184" t="s">
        <v>541</v>
      </c>
      <c r="P16" s="670" t="s">
        <v>106</v>
      </c>
      <c r="Q16" s="882" t="s">
        <v>47</v>
      </c>
      <c r="R16" s="858" t="s">
        <v>115</v>
      </c>
      <c r="S16" s="1341" t="s">
        <v>35</v>
      </c>
      <c r="T16" s="221" t="s">
        <v>232</v>
      </c>
      <c r="U16" s="593" t="s">
        <v>542</v>
      </c>
      <c r="V16" s="222" t="s">
        <v>543</v>
      </c>
      <c r="W16" s="192" t="s">
        <v>233</v>
      </c>
      <c r="X16" s="676" t="s">
        <v>234</v>
      </c>
      <c r="Y16" s="208"/>
      <c r="Z16" s="194"/>
      <c r="AA16" s="226"/>
      <c r="AB16" s="209"/>
      <c r="AC16" s="210"/>
      <c r="AD16" s="194"/>
      <c r="AE16" s="266"/>
      <c r="AF16" s="266"/>
      <c r="AG16" s="135"/>
      <c r="AH16" s="128"/>
      <c r="AI16" s="135"/>
      <c r="AJ16" s="128"/>
      <c r="AK16" s="985"/>
      <c r="AL16" s="987"/>
      <c r="AM16" s="132"/>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53"/>
      <c r="BM16" s="152"/>
      <c r="BN16" s="152"/>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1198"/>
      <c r="B17" s="809"/>
      <c r="C17" s="1101"/>
      <c r="D17" s="663" t="s">
        <v>162</v>
      </c>
      <c r="E17" s="803" t="s">
        <v>156</v>
      </c>
      <c r="F17" s="663" t="s">
        <v>410</v>
      </c>
      <c r="G17" s="899"/>
      <c r="H17" s="197" t="s">
        <v>235</v>
      </c>
      <c r="I17" s="889"/>
      <c r="J17" s="889"/>
      <c r="K17" s="893"/>
      <c r="L17" s="909"/>
      <c r="M17" s="893"/>
      <c r="N17" s="817"/>
      <c r="O17" s="1298" t="s">
        <v>236</v>
      </c>
      <c r="P17" s="837" t="s">
        <v>106</v>
      </c>
      <c r="Q17" s="827"/>
      <c r="R17" s="859"/>
      <c r="S17" s="1117"/>
      <c r="T17" s="799" t="s">
        <v>237</v>
      </c>
      <c r="U17" s="855" t="s">
        <v>846</v>
      </c>
      <c r="V17" s="971" t="s">
        <v>544</v>
      </c>
      <c r="W17" s="1132" t="s">
        <v>545</v>
      </c>
      <c r="X17" s="817" t="s">
        <v>546</v>
      </c>
      <c r="Y17" s="1121"/>
      <c r="Z17" s="927"/>
      <c r="AA17" s="919"/>
      <c r="AB17" s="927"/>
      <c r="AC17" s="927"/>
      <c r="AD17" s="927"/>
      <c r="AE17" s="927"/>
      <c r="AF17" s="927"/>
      <c r="AG17" s="127"/>
      <c r="AH17" s="129"/>
      <c r="AI17" s="127"/>
      <c r="AJ17" s="129"/>
      <c r="AK17" s="980"/>
      <c r="AL17" s="988"/>
      <c r="AM17" s="133"/>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54"/>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55.5" customHeight="1" x14ac:dyDescent="0.2">
      <c r="A18" s="1198"/>
      <c r="B18" s="809"/>
      <c r="C18" s="1101"/>
      <c r="D18" s="811" t="s">
        <v>165</v>
      </c>
      <c r="E18" s="795"/>
      <c r="F18" s="663" t="s">
        <v>252</v>
      </c>
      <c r="G18" s="899"/>
      <c r="H18" s="197" t="s">
        <v>238</v>
      </c>
      <c r="I18" s="889"/>
      <c r="J18" s="889"/>
      <c r="K18" s="893"/>
      <c r="L18" s="909"/>
      <c r="M18" s="893"/>
      <c r="N18" s="817"/>
      <c r="O18" s="1299"/>
      <c r="P18" s="1169"/>
      <c r="Q18" s="827"/>
      <c r="R18" s="859"/>
      <c r="S18" s="1117"/>
      <c r="T18" s="801"/>
      <c r="U18" s="902"/>
      <c r="V18" s="866"/>
      <c r="W18" s="1287"/>
      <c r="X18" s="817"/>
      <c r="Y18" s="1027"/>
      <c r="Z18" s="930"/>
      <c r="AA18" s="1169"/>
      <c r="AB18" s="930"/>
      <c r="AC18" s="930"/>
      <c r="AD18" s="930"/>
      <c r="AE18" s="930"/>
      <c r="AF18" s="930"/>
      <c r="AG18" s="127"/>
      <c r="AH18" s="129"/>
      <c r="AI18" s="127"/>
      <c r="AJ18" s="129"/>
      <c r="AK18" s="980"/>
      <c r="AL18" s="988"/>
      <c r="AM18" s="133"/>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54"/>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46.5" customHeight="1" thickBot="1" x14ac:dyDescent="0.25">
      <c r="A19" s="1198"/>
      <c r="B19" s="809"/>
      <c r="C19" s="1101"/>
      <c r="D19" s="809"/>
      <c r="E19" s="803" t="s">
        <v>157</v>
      </c>
      <c r="F19" s="575" t="s">
        <v>539</v>
      </c>
      <c r="G19" s="899"/>
      <c r="H19" s="197" t="s">
        <v>239</v>
      </c>
      <c r="I19" s="901"/>
      <c r="J19" s="901"/>
      <c r="K19" s="893"/>
      <c r="L19" s="909"/>
      <c r="M19" s="893"/>
      <c r="N19" s="817"/>
      <c r="O19" s="1299"/>
      <c r="P19" s="1169"/>
      <c r="Q19" s="828"/>
      <c r="R19" s="860"/>
      <c r="S19" s="1117"/>
      <c r="T19" s="801"/>
      <c r="U19" s="902"/>
      <c r="V19" s="866"/>
      <c r="W19" s="1287"/>
      <c r="X19" s="817"/>
      <c r="Y19" s="1027"/>
      <c r="Z19" s="930"/>
      <c r="AA19" s="1169"/>
      <c r="AB19" s="930"/>
      <c r="AC19" s="930"/>
      <c r="AD19" s="930"/>
      <c r="AE19" s="930"/>
      <c r="AF19" s="930"/>
      <c r="AG19" s="127"/>
      <c r="AH19" s="129"/>
      <c r="AI19" s="127"/>
      <c r="AJ19" s="129"/>
      <c r="AK19" s="980"/>
      <c r="AL19" s="988"/>
      <c r="AM19" s="133"/>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55"/>
      <c r="BM19" s="152"/>
      <c r="BN19" s="152"/>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81" customHeight="1" thickBot="1" x14ac:dyDescent="0.25">
      <c r="A20" s="1199"/>
      <c r="B20" s="810"/>
      <c r="C20" s="1171"/>
      <c r="D20" s="810"/>
      <c r="E20" s="804"/>
      <c r="F20" s="576" t="s">
        <v>540</v>
      </c>
      <c r="G20" s="1253"/>
      <c r="H20" s="682" t="s">
        <v>240</v>
      </c>
      <c r="I20" s="1193"/>
      <c r="J20" s="1193"/>
      <c r="K20" s="1194"/>
      <c r="L20" s="1180"/>
      <c r="M20" s="1194"/>
      <c r="N20" s="1175"/>
      <c r="O20" s="1300"/>
      <c r="P20" s="1170"/>
      <c r="Q20" s="829"/>
      <c r="R20" s="1165"/>
      <c r="S20" s="1342"/>
      <c r="T20" s="802"/>
      <c r="U20" s="1039"/>
      <c r="V20" s="1286"/>
      <c r="W20" s="1288"/>
      <c r="X20" s="1175"/>
      <c r="Y20" s="1122"/>
      <c r="Z20" s="1004"/>
      <c r="AA20" s="1170"/>
      <c r="AB20" s="1004"/>
      <c r="AC20" s="1004"/>
      <c r="AD20" s="1004"/>
      <c r="AE20" s="1004"/>
      <c r="AF20" s="1004"/>
      <c r="AG20" s="137"/>
      <c r="AH20" s="130"/>
      <c r="AI20" s="137"/>
      <c r="AJ20" s="130"/>
      <c r="AK20" s="986"/>
      <c r="AL20" s="989"/>
      <c r="AM20" s="134"/>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80.25" customHeight="1" x14ac:dyDescent="0.2">
      <c r="A21" s="1197" t="s">
        <v>175</v>
      </c>
      <c r="B21" s="808" t="s">
        <v>707</v>
      </c>
      <c r="C21" s="1100">
        <v>2</v>
      </c>
      <c r="D21" s="625" t="s">
        <v>161</v>
      </c>
      <c r="E21" s="619" t="s">
        <v>160</v>
      </c>
      <c r="F21" s="662" t="s">
        <v>243</v>
      </c>
      <c r="G21" s="1178" t="s">
        <v>982</v>
      </c>
      <c r="H21" s="198" t="s">
        <v>244</v>
      </c>
      <c r="I21" s="1062" t="s">
        <v>12</v>
      </c>
      <c r="J21" s="1107" t="s">
        <v>114</v>
      </c>
      <c r="K21" s="892">
        <f>VLOOKUP(I21,'[2]MATRIZ CALIFICACIÓN'!$B$10:$C$14,2,0)</f>
        <v>2</v>
      </c>
      <c r="L21" s="908">
        <f>HLOOKUP(J21,'[2]MATRIZ CALIFICACIÓN'!$D$8:$F$9,2,0)</f>
        <v>2</v>
      </c>
      <c r="M21" s="883">
        <f>VALUE(CONCATENATE(K21,L21))</f>
        <v>22</v>
      </c>
      <c r="N21" s="1172" t="str">
        <f>VLOOKUP(M21,'[2]MATRIZ CALIFICACIÓN'!$D$27:$E$69,2,0)</f>
        <v>MODERADA</v>
      </c>
      <c r="O21" s="196" t="s">
        <v>241</v>
      </c>
      <c r="P21" s="670" t="s">
        <v>106</v>
      </c>
      <c r="Q21" s="882" t="s">
        <v>12</v>
      </c>
      <c r="R21" s="858" t="s">
        <v>114</v>
      </c>
      <c r="S21" s="881" t="s">
        <v>35</v>
      </c>
      <c r="T21" s="703" t="s">
        <v>960</v>
      </c>
      <c r="U21" s="654" t="s">
        <v>241</v>
      </c>
      <c r="V21" s="711" t="s">
        <v>245</v>
      </c>
      <c r="W21" s="192" t="s">
        <v>246</v>
      </c>
      <c r="X21" s="293" t="s">
        <v>247</v>
      </c>
      <c r="Y21" s="208"/>
      <c r="Z21" s="194"/>
      <c r="AA21" s="210"/>
      <c r="AB21" s="194"/>
      <c r="AC21" s="210"/>
      <c r="AD21" s="194"/>
      <c r="AE21" s="210"/>
      <c r="AF21" s="194"/>
      <c r="AG21" s="139"/>
      <c r="AH21" s="142"/>
      <c r="AI21" s="139"/>
      <c r="AJ21" s="142"/>
      <c r="AK21" s="985"/>
      <c r="AL21" s="990"/>
      <c r="AM21" s="139"/>
      <c r="AP21" s="22" t="s">
        <v>106</v>
      </c>
      <c r="AX21" s="22" t="s">
        <v>166</v>
      </c>
      <c r="BD21" s="25" t="s">
        <v>179</v>
      </c>
      <c r="BE21" s="25"/>
    </row>
    <row r="22" spans="1:145" ht="76.5" customHeight="1" x14ac:dyDescent="0.2">
      <c r="A22" s="1198"/>
      <c r="B22" s="809"/>
      <c r="C22" s="1101"/>
      <c r="D22" s="663" t="s">
        <v>164</v>
      </c>
      <c r="E22" s="803" t="s">
        <v>156</v>
      </c>
      <c r="F22" s="663" t="s">
        <v>248</v>
      </c>
      <c r="G22" s="899"/>
      <c r="H22" s="197" t="s">
        <v>249</v>
      </c>
      <c r="I22" s="889"/>
      <c r="J22" s="1108"/>
      <c r="K22" s="893"/>
      <c r="L22" s="909"/>
      <c r="M22" s="884"/>
      <c r="N22" s="817"/>
      <c r="O22" s="855" t="s">
        <v>242</v>
      </c>
      <c r="P22" s="837" t="s">
        <v>106</v>
      </c>
      <c r="Q22" s="827"/>
      <c r="R22" s="859"/>
      <c r="S22" s="815"/>
      <c r="T22" s="799" t="s">
        <v>960</v>
      </c>
      <c r="U22" s="855" t="s">
        <v>242</v>
      </c>
      <c r="V22" s="971" t="s">
        <v>250</v>
      </c>
      <c r="W22" s="1132" t="s">
        <v>246</v>
      </c>
      <c r="X22" s="927" t="s">
        <v>251</v>
      </c>
      <c r="Y22" s="1121"/>
      <c r="Z22" s="927"/>
      <c r="AA22" s="927"/>
      <c r="AB22" s="927"/>
      <c r="AC22" s="927"/>
      <c r="AD22" s="927"/>
      <c r="AE22" s="927"/>
      <c r="AF22" s="927"/>
      <c r="AG22" s="140"/>
      <c r="AH22" s="143"/>
      <c r="AI22" s="140"/>
      <c r="AJ22" s="143"/>
      <c r="AK22" s="980"/>
      <c r="AL22" s="991"/>
      <c r="AM22" s="140"/>
      <c r="AR22" s="22" t="s">
        <v>107</v>
      </c>
      <c r="BD22" s="25" t="s">
        <v>180</v>
      </c>
      <c r="BE22" s="25"/>
    </row>
    <row r="23" spans="1:145" ht="57" customHeight="1" x14ac:dyDescent="0.2">
      <c r="A23" s="1198"/>
      <c r="B23" s="809"/>
      <c r="C23" s="1101"/>
      <c r="D23" s="811" t="s">
        <v>165</v>
      </c>
      <c r="E23" s="795"/>
      <c r="F23" s="663" t="s">
        <v>252</v>
      </c>
      <c r="G23" s="899"/>
      <c r="H23" s="197" t="s">
        <v>253</v>
      </c>
      <c r="I23" s="889"/>
      <c r="J23" s="1108"/>
      <c r="K23" s="893"/>
      <c r="L23" s="909"/>
      <c r="M23" s="884"/>
      <c r="N23" s="817"/>
      <c r="O23" s="902"/>
      <c r="P23" s="824"/>
      <c r="Q23" s="827"/>
      <c r="R23" s="859"/>
      <c r="S23" s="815"/>
      <c r="T23" s="801"/>
      <c r="U23" s="902"/>
      <c r="V23" s="866"/>
      <c r="W23" s="876"/>
      <c r="X23" s="930"/>
      <c r="Y23" s="1027"/>
      <c r="Z23" s="930"/>
      <c r="AA23" s="930"/>
      <c r="AB23" s="930"/>
      <c r="AC23" s="930"/>
      <c r="AD23" s="930"/>
      <c r="AE23" s="930"/>
      <c r="AF23" s="930"/>
      <c r="AG23" s="140"/>
      <c r="AH23" s="143"/>
      <c r="AI23" s="140"/>
      <c r="AJ23" s="143"/>
      <c r="AK23" s="980"/>
      <c r="AL23" s="991"/>
      <c r="AM23" s="140"/>
      <c r="AR23" s="22" t="s">
        <v>106</v>
      </c>
      <c r="BD23" s="25" t="s">
        <v>181</v>
      </c>
      <c r="BE23" s="25"/>
    </row>
    <row r="24" spans="1:145" ht="60" customHeight="1" x14ac:dyDescent="0.2">
      <c r="A24" s="1198"/>
      <c r="B24" s="809"/>
      <c r="C24" s="1101"/>
      <c r="D24" s="809"/>
      <c r="E24" s="803" t="s">
        <v>160</v>
      </c>
      <c r="F24" s="663" t="s">
        <v>254</v>
      </c>
      <c r="G24" s="899"/>
      <c r="H24" s="197" t="s">
        <v>255</v>
      </c>
      <c r="I24" s="901"/>
      <c r="J24" s="1109"/>
      <c r="K24" s="893"/>
      <c r="L24" s="909"/>
      <c r="M24" s="884"/>
      <c r="N24" s="817"/>
      <c r="O24" s="902"/>
      <c r="P24" s="824"/>
      <c r="Q24" s="828"/>
      <c r="R24" s="860"/>
      <c r="S24" s="815"/>
      <c r="T24" s="801"/>
      <c r="U24" s="902"/>
      <c r="V24" s="866"/>
      <c r="W24" s="876"/>
      <c r="X24" s="930"/>
      <c r="Y24" s="1027"/>
      <c r="Z24" s="930"/>
      <c r="AA24" s="930"/>
      <c r="AB24" s="930"/>
      <c r="AC24" s="930"/>
      <c r="AD24" s="930"/>
      <c r="AE24" s="930"/>
      <c r="AF24" s="930"/>
      <c r="AG24" s="140"/>
      <c r="AH24" s="143"/>
      <c r="AI24" s="140"/>
      <c r="AJ24" s="143"/>
      <c r="AK24" s="980"/>
      <c r="AL24" s="991"/>
      <c r="AM24" s="140"/>
      <c r="BD24" s="25" t="s">
        <v>182</v>
      </c>
      <c r="BE24" s="25"/>
    </row>
    <row r="25" spans="1:145" ht="70.5" customHeight="1" thickBot="1" x14ac:dyDescent="0.25">
      <c r="A25" s="1199"/>
      <c r="B25" s="810"/>
      <c r="C25" s="1171"/>
      <c r="D25" s="810"/>
      <c r="E25" s="804"/>
      <c r="F25" s="672" t="s">
        <v>256</v>
      </c>
      <c r="G25" s="1253"/>
      <c r="H25" s="577" t="s">
        <v>257</v>
      </c>
      <c r="I25" s="1193"/>
      <c r="J25" s="1217"/>
      <c r="K25" s="1194"/>
      <c r="L25" s="1180"/>
      <c r="M25" s="1243"/>
      <c r="N25" s="1175"/>
      <c r="O25" s="1039"/>
      <c r="P25" s="838"/>
      <c r="Q25" s="829"/>
      <c r="R25" s="1165"/>
      <c r="S25" s="830"/>
      <c r="T25" s="802"/>
      <c r="U25" s="1039"/>
      <c r="V25" s="1286"/>
      <c r="W25" s="877"/>
      <c r="X25" s="930"/>
      <c r="Y25" s="1122"/>
      <c r="Z25" s="1004"/>
      <c r="AA25" s="1004"/>
      <c r="AB25" s="1004"/>
      <c r="AC25" s="930"/>
      <c r="AD25" s="1004"/>
      <c r="AE25" s="1004"/>
      <c r="AF25" s="1004"/>
      <c r="AG25" s="141"/>
      <c r="AH25" s="144"/>
      <c r="AI25" s="141"/>
      <c r="AJ25" s="144"/>
      <c r="AK25" s="986"/>
      <c r="AL25" s="992"/>
      <c r="AM25" s="141"/>
      <c r="BD25" s="25" t="s">
        <v>183</v>
      </c>
      <c r="BE25" s="25"/>
    </row>
    <row r="26" spans="1:145" ht="44.25" customHeight="1" thickTop="1" x14ac:dyDescent="0.2">
      <c r="A26" s="1198" t="str">
        <f>'[3]MAPA DE RIESGOS '!$A$16</f>
        <v>PE03 GESTIÓN DE LA INFORMACIÓN</v>
      </c>
      <c r="B26" s="794" t="s">
        <v>847</v>
      </c>
      <c r="C26" s="1324">
        <v>3</v>
      </c>
      <c r="D26" s="662" t="s">
        <v>164</v>
      </c>
      <c r="E26" s="198" t="s">
        <v>159</v>
      </c>
      <c r="F26" s="662" t="s">
        <v>265</v>
      </c>
      <c r="G26" s="1347" t="s">
        <v>981</v>
      </c>
      <c r="H26" s="578" t="s">
        <v>264</v>
      </c>
      <c r="I26" s="888" t="s">
        <v>12</v>
      </c>
      <c r="J26" s="886" t="s">
        <v>114</v>
      </c>
      <c r="K26" s="1244">
        <f>VLOOKUP(I26,'[3]MATRIZ CALIFICACIÓN'!$B$10:$C$14,2,0)</f>
        <v>2</v>
      </c>
      <c r="L26" s="1248">
        <f>HLOOKUP(J26,'[3]MATRIZ CALIFICACIÓN'!$D$8:$F$9,2,0)</f>
        <v>2</v>
      </c>
      <c r="M26" s="1246">
        <f>VALUE(CONCATENATE(K26,L26))</f>
        <v>22</v>
      </c>
      <c r="N26" s="817" t="str">
        <f>VLOOKUP(M26,'[3]MATRIZ CALIFICACIÓN'!$D$27:$E$69,2,0)</f>
        <v>MODERADA</v>
      </c>
      <c r="O26" s="863" t="s">
        <v>850</v>
      </c>
      <c r="P26" s="896" t="s">
        <v>106</v>
      </c>
      <c r="Q26" s="890" t="s">
        <v>47</v>
      </c>
      <c r="R26" s="882" t="s">
        <v>114</v>
      </c>
      <c r="S26" s="1293" t="s">
        <v>10</v>
      </c>
      <c r="T26" s="1291" t="s">
        <v>262</v>
      </c>
      <c r="U26" s="856" t="s">
        <v>852</v>
      </c>
      <c r="V26" s="866" t="s">
        <v>853</v>
      </c>
      <c r="W26" s="1289" t="s">
        <v>645</v>
      </c>
      <c r="X26" s="868" t="s">
        <v>961</v>
      </c>
      <c r="Y26" s="1301"/>
      <c r="Z26" s="972"/>
      <c r="AA26" s="1303"/>
      <c r="AB26" s="972"/>
      <c r="AC26" s="1427"/>
      <c r="AD26" s="1428"/>
      <c r="AE26" s="1018"/>
      <c r="AF26" s="1429"/>
      <c r="AG26" s="139"/>
      <c r="AH26" s="142"/>
      <c r="AI26" s="139"/>
      <c r="AJ26" s="142"/>
      <c r="AK26" s="993"/>
      <c r="AL26" s="993"/>
      <c r="AM26" s="139"/>
      <c r="BD26" s="25" t="s">
        <v>184</v>
      </c>
      <c r="BE26" s="25"/>
    </row>
    <row r="27" spans="1:145" ht="45.75" customHeight="1" x14ac:dyDescent="0.2">
      <c r="A27" s="1198"/>
      <c r="B27" s="794"/>
      <c r="C27" s="1201"/>
      <c r="D27" s="811" t="s">
        <v>163</v>
      </c>
      <c r="E27" s="197" t="s">
        <v>160</v>
      </c>
      <c r="F27" s="663" t="s">
        <v>261</v>
      </c>
      <c r="G27" s="1334"/>
      <c r="H27" s="861" t="s">
        <v>260</v>
      </c>
      <c r="I27" s="889"/>
      <c r="J27" s="887"/>
      <c r="K27" s="1245"/>
      <c r="L27" s="1249"/>
      <c r="M27" s="1247"/>
      <c r="N27" s="817"/>
      <c r="O27" s="864"/>
      <c r="P27" s="897"/>
      <c r="Q27" s="891"/>
      <c r="R27" s="827"/>
      <c r="S27" s="1294"/>
      <c r="T27" s="1292"/>
      <c r="U27" s="836"/>
      <c r="V27" s="867"/>
      <c r="W27" s="1290"/>
      <c r="X27" s="869"/>
      <c r="Y27" s="1302"/>
      <c r="Z27" s="931"/>
      <c r="AA27" s="1023"/>
      <c r="AB27" s="931"/>
      <c r="AC27" s="1155"/>
      <c r="AD27" s="931"/>
      <c r="AE27" s="936"/>
      <c r="AF27" s="1430"/>
      <c r="AG27" s="140"/>
      <c r="AH27" s="143"/>
      <c r="AI27" s="140"/>
      <c r="AJ27" s="143"/>
      <c r="AK27" s="980"/>
      <c r="AL27" s="980"/>
      <c r="AM27" s="140"/>
      <c r="BD27" s="25" t="s">
        <v>185</v>
      </c>
      <c r="BE27" s="25"/>
    </row>
    <row r="28" spans="1:145" ht="66.75" customHeight="1" x14ac:dyDescent="0.2">
      <c r="A28" s="1198"/>
      <c r="B28" s="794"/>
      <c r="C28" s="1201"/>
      <c r="D28" s="809"/>
      <c r="E28" s="197" t="s">
        <v>157</v>
      </c>
      <c r="F28" s="681" t="s">
        <v>259</v>
      </c>
      <c r="G28" s="1334"/>
      <c r="H28" s="862"/>
      <c r="I28" s="889"/>
      <c r="J28" s="887"/>
      <c r="K28" s="1245"/>
      <c r="L28" s="1249"/>
      <c r="M28" s="1247"/>
      <c r="N28" s="817"/>
      <c r="O28" s="865" t="s">
        <v>851</v>
      </c>
      <c r="P28" s="897"/>
      <c r="Q28" s="891"/>
      <c r="R28" s="827"/>
      <c r="S28" s="1294"/>
      <c r="T28" s="1292"/>
      <c r="U28" s="836"/>
      <c r="V28" s="866" t="s">
        <v>854</v>
      </c>
      <c r="W28" s="1290"/>
      <c r="X28" s="870" t="s">
        <v>855</v>
      </c>
      <c r="Y28" s="1304"/>
      <c r="Z28" s="930"/>
      <c r="AA28" s="1021"/>
      <c r="AB28" s="927"/>
      <c r="AC28" s="1154"/>
      <c r="AD28" s="1402"/>
      <c r="AE28" s="935"/>
      <c r="AF28" s="1410"/>
      <c r="AG28" s="140"/>
      <c r="AH28" s="143"/>
      <c r="AI28" s="140"/>
      <c r="AJ28" s="143"/>
      <c r="AK28" s="980"/>
      <c r="AL28" s="980"/>
      <c r="AM28" s="140"/>
      <c r="BD28" s="25" t="s">
        <v>186</v>
      </c>
      <c r="BE28" s="25"/>
    </row>
    <row r="29" spans="1:145" ht="48.75" customHeight="1" x14ac:dyDescent="0.2">
      <c r="A29" s="1198"/>
      <c r="B29" s="794"/>
      <c r="C29" s="1201"/>
      <c r="D29" s="911"/>
      <c r="E29" s="197" t="s">
        <v>158</v>
      </c>
      <c r="F29" s="681" t="s">
        <v>258</v>
      </c>
      <c r="G29" s="1334"/>
      <c r="H29" s="602" t="s">
        <v>849</v>
      </c>
      <c r="I29" s="889"/>
      <c r="J29" s="887"/>
      <c r="K29" s="1245"/>
      <c r="L29" s="1249"/>
      <c r="M29" s="1247"/>
      <c r="N29" s="818"/>
      <c r="O29" s="864"/>
      <c r="P29" s="897"/>
      <c r="Q29" s="891"/>
      <c r="R29" s="827"/>
      <c r="S29" s="1294"/>
      <c r="T29" s="1292"/>
      <c r="U29" s="836"/>
      <c r="V29" s="867"/>
      <c r="W29" s="1290"/>
      <c r="X29" s="869"/>
      <c r="Y29" s="1302"/>
      <c r="Z29" s="931"/>
      <c r="AA29" s="1023"/>
      <c r="AB29" s="931"/>
      <c r="AC29" s="1155"/>
      <c r="AD29" s="1403"/>
      <c r="AE29" s="936"/>
      <c r="AF29" s="1430"/>
      <c r="AG29" s="140"/>
      <c r="AH29" s="143"/>
      <c r="AI29" s="140"/>
      <c r="AJ29" s="143"/>
      <c r="AK29" s="981"/>
      <c r="AL29" s="981"/>
      <c r="AM29" s="140"/>
      <c r="BD29" s="25" t="s">
        <v>187</v>
      </c>
      <c r="BE29" s="25"/>
    </row>
    <row r="30" spans="1:145" ht="38.25" customHeight="1" x14ac:dyDescent="0.2">
      <c r="A30" s="1198"/>
      <c r="B30" s="794"/>
      <c r="C30" s="1102">
        <v>4</v>
      </c>
      <c r="D30" s="809" t="s">
        <v>162</v>
      </c>
      <c r="E30" s="669" t="str">
        <f>'[3]MAPA DE RIESGOS '!E20</f>
        <v>MODELO DE OPERACIÓN</v>
      </c>
      <c r="F30" s="646" t="str">
        <f>'[3]MAPA DE RIESGOS '!F20</f>
        <v xml:space="preserve">Amiguismo y clientelismo
</v>
      </c>
      <c r="G30" s="1327" t="s">
        <v>848</v>
      </c>
      <c r="H30" s="578" t="str">
        <f>'[3]MAPA DE RIESGOS '!H20</f>
        <v>Sancion disciplinarias y legales</v>
      </c>
      <c r="I30" s="888" t="s">
        <v>12</v>
      </c>
      <c r="J30" s="1215" t="s">
        <v>114</v>
      </c>
      <c r="K30" s="812">
        <f>'[3]MAPA DE RIESGOS '!K20</f>
        <v>3</v>
      </c>
      <c r="L30" s="1183">
        <f>'[3]MAPA DE RIESGOS '!L20</f>
        <v>2</v>
      </c>
      <c r="M30" s="848">
        <f>'[3]MAPA DE RIESGOS '!M20</f>
        <v>32</v>
      </c>
      <c r="N30" s="817" t="s">
        <v>35</v>
      </c>
      <c r="O30" s="1308" t="str">
        <f>'[3]MAPA DE RIESGOS '!O20</f>
        <v xml:space="preserve">Aplicación del PROCEDIMIENTO ADQUISICION DE SOFTWARE PE03-PRO3 </v>
      </c>
      <c r="P30" s="824" t="str">
        <f>'[3]MAPA DE RIESGOS '!P20</f>
        <v>PREVENTIVO</v>
      </c>
      <c r="Q30" s="826" t="s">
        <v>47</v>
      </c>
      <c r="R30" s="1061" t="str">
        <f>'[3]MAPA DE RIESGOS '!R20</f>
        <v>MAYOR (10)</v>
      </c>
      <c r="S30" s="815" t="str">
        <f>'[3]MAPA DE RIESGOS '!S20</f>
        <v>BAJA</v>
      </c>
      <c r="T30" s="848" t="str">
        <f>'[3]MAPA DE RIESGOS '!T20</f>
        <v>permanente</v>
      </c>
      <c r="U30" s="824" t="str">
        <f>'[3]MAPA DE RIESGOS '!U20</f>
        <v xml:space="preserve">Verificacion y aprobación de estudios de adquisicion de software por parte del Jefe de la Oficina de Información Sectorial </v>
      </c>
      <c r="V30" s="812" t="str">
        <f>'[3]MAPA DE RIESGOS '!V20</f>
        <v>Estudios realizados documentados</v>
      </c>
      <c r="W30" s="848" t="s">
        <v>645</v>
      </c>
      <c r="X30" s="897" t="s">
        <v>962</v>
      </c>
      <c r="Y30" s="1265"/>
      <c r="Z30" s="930"/>
      <c r="AA30" s="1022"/>
      <c r="AB30" s="930"/>
      <c r="AC30" s="1435"/>
      <c r="AD30" s="927"/>
      <c r="AE30" s="935"/>
      <c r="AF30" s="1410"/>
      <c r="AG30" s="174"/>
      <c r="AH30" s="145"/>
      <c r="AI30" s="174"/>
      <c r="AJ30" s="145"/>
      <c r="AK30" s="994"/>
      <c r="AL30" s="994"/>
      <c r="AM30" s="174"/>
    </row>
    <row r="31" spans="1:145" ht="51" customHeight="1" x14ac:dyDescent="0.2">
      <c r="A31" s="1198"/>
      <c r="B31" s="794"/>
      <c r="C31" s="1201"/>
      <c r="D31" s="809"/>
      <c r="E31" s="803" t="str">
        <f>'[3]MAPA DE RIESGOS '!E21</f>
        <v>RECURSOS HUMANOS Y ECONOMICOS</v>
      </c>
      <c r="F31" s="663" t="str">
        <f>'[3]MAPA DE RIESGOS '!F21</f>
        <v>Bajos estandares Eticos</v>
      </c>
      <c r="G31" s="1327"/>
      <c r="H31" s="197" t="str">
        <f>'[3]MAPA DE RIESGOS '!H21</f>
        <v>Perdida de imagen y credibilidad institucional</v>
      </c>
      <c r="I31" s="889"/>
      <c r="J31" s="1108"/>
      <c r="K31" s="812"/>
      <c r="L31" s="1183"/>
      <c r="M31" s="848"/>
      <c r="N31" s="817"/>
      <c r="O31" s="1308"/>
      <c r="P31" s="824"/>
      <c r="Q31" s="827"/>
      <c r="R31" s="859"/>
      <c r="S31" s="815"/>
      <c r="T31" s="848"/>
      <c r="U31" s="824"/>
      <c r="V31" s="812"/>
      <c r="W31" s="848"/>
      <c r="X31" s="897"/>
      <c r="Y31" s="1266"/>
      <c r="Z31" s="931"/>
      <c r="AA31" s="1023"/>
      <c r="AB31" s="931"/>
      <c r="AC31" s="1436"/>
      <c r="AD31" s="931"/>
      <c r="AE31" s="936"/>
      <c r="AF31" s="1430"/>
      <c r="AG31" s="174"/>
      <c r="AH31" s="145"/>
      <c r="AI31" s="174"/>
      <c r="AJ31" s="145"/>
      <c r="AK31" s="994"/>
      <c r="AL31" s="994"/>
      <c r="AM31" s="174"/>
    </row>
    <row r="32" spans="1:145" ht="75" customHeight="1" x14ac:dyDescent="0.2">
      <c r="A32" s="1198"/>
      <c r="B32" s="794"/>
      <c r="C32" s="1201"/>
      <c r="D32" s="809"/>
      <c r="E32" s="795"/>
      <c r="F32" s="663" t="str">
        <f>'[3]MAPA DE RIESGOS '!F22</f>
        <v>Interes Indebido en las celebracion de contratos o debilidad de procesos y procedimientos para la gestion</v>
      </c>
      <c r="G32" s="1327"/>
      <c r="H32" s="1103" t="str">
        <f>'[3]MAPA DE RIESGOS '!H22</f>
        <v>Detrimento patrimonial</v>
      </c>
      <c r="I32" s="889"/>
      <c r="J32" s="1108"/>
      <c r="K32" s="812"/>
      <c r="L32" s="1183"/>
      <c r="M32" s="848"/>
      <c r="N32" s="817"/>
      <c r="O32" s="1308"/>
      <c r="P32" s="824"/>
      <c r="Q32" s="827"/>
      <c r="R32" s="859"/>
      <c r="S32" s="815"/>
      <c r="T32" s="848"/>
      <c r="U32" s="824"/>
      <c r="V32" s="812"/>
      <c r="W32" s="848"/>
      <c r="X32" s="897"/>
      <c r="Y32" s="213"/>
      <c r="Z32" s="214"/>
      <c r="AA32" s="212"/>
      <c r="AB32" s="214"/>
      <c r="AC32" s="1437"/>
      <c r="AD32" s="1439"/>
      <c r="AE32" s="934"/>
      <c r="AF32" s="1440"/>
      <c r="AG32" s="140"/>
      <c r="AH32" s="143"/>
      <c r="AI32" s="140"/>
      <c r="AJ32" s="143"/>
      <c r="AK32" s="994"/>
      <c r="AL32" s="994"/>
      <c r="AM32" s="140"/>
    </row>
    <row r="33" spans="1:39" ht="37.5" customHeight="1" x14ac:dyDescent="0.2">
      <c r="A33" s="1198"/>
      <c r="B33" s="794"/>
      <c r="C33" s="1201"/>
      <c r="D33" s="809"/>
      <c r="E33" s="803" t="str">
        <f>'[3]MAPA DE RIESGOS '!E23</f>
        <v xml:space="preserve">SISTEMAS DE INFORMACIÓN </v>
      </c>
      <c r="F33" s="663" t="str">
        <f>'[3]MAPA DE RIESGOS '!F23</f>
        <v>utilizacion indebida de la informacion</v>
      </c>
      <c r="G33" s="1327"/>
      <c r="H33" s="797"/>
      <c r="I33" s="901"/>
      <c r="J33" s="1109"/>
      <c r="K33" s="812"/>
      <c r="L33" s="1183"/>
      <c r="M33" s="848"/>
      <c r="N33" s="817"/>
      <c r="O33" s="1308"/>
      <c r="P33" s="824"/>
      <c r="Q33" s="828"/>
      <c r="R33" s="860"/>
      <c r="S33" s="815"/>
      <c r="T33" s="848"/>
      <c r="U33" s="824"/>
      <c r="V33" s="812"/>
      <c r="W33" s="848"/>
      <c r="X33" s="897"/>
      <c r="Y33" s="1264"/>
      <c r="Z33" s="930"/>
      <c r="AA33" s="1021"/>
      <c r="AB33" s="927"/>
      <c r="AC33" s="1435"/>
      <c r="AD33" s="1402"/>
      <c r="AE33" s="935"/>
      <c r="AF33" s="1410"/>
      <c r="AG33" s="140"/>
      <c r="AH33" s="143"/>
      <c r="AI33" s="140"/>
      <c r="AJ33" s="143"/>
      <c r="AK33" s="994"/>
      <c r="AL33" s="994"/>
      <c r="AM33" s="140"/>
    </row>
    <row r="34" spans="1:39" ht="43.5" customHeight="1" thickBot="1" x14ac:dyDescent="0.25">
      <c r="A34" s="1199"/>
      <c r="B34" s="804"/>
      <c r="C34" s="1202"/>
      <c r="D34" s="810"/>
      <c r="E34" s="804"/>
      <c r="F34" s="672" t="str">
        <f>'[3]MAPA DE RIESGOS '!F24</f>
        <v>Trafico de Influencias</v>
      </c>
      <c r="G34" s="1328"/>
      <c r="H34" s="1239"/>
      <c r="I34" s="1193"/>
      <c r="J34" s="1217"/>
      <c r="K34" s="813"/>
      <c r="L34" s="1307"/>
      <c r="M34" s="1160"/>
      <c r="N34" s="1175"/>
      <c r="O34" s="1309"/>
      <c r="P34" s="838"/>
      <c r="Q34" s="829"/>
      <c r="R34" s="1165"/>
      <c r="S34" s="830"/>
      <c r="T34" s="1160"/>
      <c r="U34" s="838"/>
      <c r="V34" s="813"/>
      <c r="W34" s="1160"/>
      <c r="X34" s="1270"/>
      <c r="Y34" s="1314"/>
      <c r="Z34" s="1004"/>
      <c r="AA34" s="1263"/>
      <c r="AB34" s="1004"/>
      <c r="AC34" s="1438"/>
      <c r="AD34" s="1402"/>
      <c r="AE34" s="1378"/>
      <c r="AF34" s="1411"/>
      <c r="AG34" s="141"/>
      <c r="AH34" s="144"/>
      <c r="AI34" s="141"/>
      <c r="AJ34" s="144"/>
      <c r="AK34" s="995"/>
      <c r="AL34" s="995"/>
      <c r="AM34" s="141"/>
    </row>
    <row r="35" spans="1:39" ht="55.5" customHeight="1" thickTop="1" x14ac:dyDescent="0.2">
      <c r="A35" s="1197" t="str">
        <f>'[3]MAPA DE RIESGOS '!A25</f>
        <v>PA04 GESTIÓN TECNOLOGICA</v>
      </c>
      <c r="B35" s="793" t="s">
        <v>708</v>
      </c>
      <c r="C35" s="1324">
        <v>5</v>
      </c>
      <c r="D35" s="808" t="s">
        <v>162</v>
      </c>
      <c r="E35" s="305" t="s">
        <v>160</v>
      </c>
      <c r="F35" s="662" t="s">
        <v>266</v>
      </c>
      <c r="G35" s="1325" t="s">
        <v>983</v>
      </c>
      <c r="H35" s="227" t="s">
        <v>267</v>
      </c>
      <c r="I35" s="1332" t="s">
        <v>12</v>
      </c>
      <c r="J35" s="1333" t="s">
        <v>114</v>
      </c>
      <c r="K35" s="1338">
        <f>VLOOKUP(I35,'[4]MATRIZ CALIFICACIÓN'!$B$10:$C$14,2,0)</f>
        <v>2</v>
      </c>
      <c r="L35" s="1339">
        <f>HLOOKUP(J35,'[4]MATRIZ CALIFICACIÓN'!$D$8:$F$9,2,0)</f>
        <v>2</v>
      </c>
      <c r="M35" s="1340">
        <f>VALUE(CONCATENATE(K35,L35))</f>
        <v>22</v>
      </c>
      <c r="N35" s="1310" t="str">
        <f>VLOOKUP(M35,'[3]MATRIZ CALIFICACIÓN'!$D$27:$E$69,2,0)</f>
        <v>MODERADA</v>
      </c>
      <c r="O35" s="603" t="s">
        <v>633</v>
      </c>
      <c r="P35" s="896" t="s">
        <v>106</v>
      </c>
      <c r="Q35" s="882" t="s">
        <v>47</v>
      </c>
      <c r="R35" s="858" t="str">
        <f>'[3]MAPA DE RIESGOS '!R25</f>
        <v>MAYOR (10)</v>
      </c>
      <c r="S35" s="1487" t="s">
        <v>10</v>
      </c>
      <c r="T35" s="1305" t="s">
        <v>262</v>
      </c>
      <c r="U35" s="896" t="s">
        <v>269</v>
      </c>
      <c r="V35" s="1240" t="s">
        <v>270</v>
      </c>
      <c r="W35" s="1241" t="s">
        <v>645</v>
      </c>
      <c r="X35" s="825" t="s">
        <v>857</v>
      </c>
      <c r="Y35" s="730"/>
      <c r="Z35" s="249"/>
      <c r="AA35" s="296"/>
      <c r="AB35" s="194"/>
      <c r="AC35" s="211"/>
      <c r="AD35" s="210"/>
      <c r="AE35" s="263"/>
      <c r="AF35" s="238"/>
      <c r="AG35" s="139"/>
      <c r="AH35" s="145"/>
      <c r="AI35" s="139"/>
      <c r="AJ35" s="145"/>
      <c r="AK35" s="993"/>
      <c r="AL35" s="993"/>
      <c r="AM35" s="139"/>
    </row>
    <row r="36" spans="1:39" ht="63.75" customHeight="1" x14ac:dyDescent="0.2">
      <c r="A36" s="1198"/>
      <c r="B36" s="794"/>
      <c r="C36" s="1201"/>
      <c r="D36" s="809"/>
      <c r="E36" s="681" t="s">
        <v>160</v>
      </c>
      <c r="F36" s="681" t="s">
        <v>271</v>
      </c>
      <c r="G36" s="1326"/>
      <c r="H36" s="197" t="s">
        <v>272</v>
      </c>
      <c r="I36" s="1262"/>
      <c r="J36" s="1334"/>
      <c r="K36" s="1245"/>
      <c r="L36" s="1249"/>
      <c r="M36" s="1247"/>
      <c r="N36" s="1311"/>
      <c r="O36" s="871" t="s">
        <v>634</v>
      </c>
      <c r="P36" s="897"/>
      <c r="Q36" s="827"/>
      <c r="R36" s="859"/>
      <c r="S36" s="1488"/>
      <c r="T36" s="1306"/>
      <c r="U36" s="897"/>
      <c r="V36" s="1166"/>
      <c r="W36" s="1242"/>
      <c r="X36" s="897"/>
      <c r="Y36" s="213"/>
      <c r="Z36" s="253"/>
      <c r="AA36" s="297"/>
      <c r="AB36" s="294"/>
      <c r="AC36" s="1437"/>
      <c r="AD36" s="927"/>
      <c r="AE36" s="934"/>
      <c r="AF36" s="1498"/>
      <c r="AG36" s="140"/>
      <c r="AH36" s="143"/>
      <c r="AI36" s="140"/>
      <c r="AJ36" s="143"/>
      <c r="AK36" s="994"/>
      <c r="AL36" s="994"/>
      <c r="AM36" s="140"/>
    </row>
    <row r="37" spans="1:39" ht="69.75" customHeight="1" x14ac:dyDescent="0.2">
      <c r="A37" s="1198"/>
      <c r="B37" s="794"/>
      <c r="C37" s="1201"/>
      <c r="D37" s="809"/>
      <c r="E37" s="681" t="s">
        <v>159</v>
      </c>
      <c r="F37" s="681" t="s">
        <v>273</v>
      </c>
      <c r="G37" s="1326"/>
      <c r="H37" s="1231" t="s">
        <v>274</v>
      </c>
      <c r="I37" s="1262"/>
      <c r="J37" s="1334"/>
      <c r="K37" s="1245"/>
      <c r="L37" s="1249"/>
      <c r="M37" s="1247"/>
      <c r="N37" s="1311"/>
      <c r="O37" s="872"/>
      <c r="P37" s="897"/>
      <c r="Q37" s="827"/>
      <c r="R37" s="859"/>
      <c r="S37" s="1488"/>
      <c r="T37" s="1306"/>
      <c r="U37" s="897"/>
      <c r="V37" s="1166"/>
      <c r="W37" s="1242"/>
      <c r="X37" s="897"/>
      <c r="Y37" s="1264"/>
      <c r="Z37" s="1021"/>
      <c r="AA37" s="1021"/>
      <c r="AB37" s="1021"/>
      <c r="AC37" s="1435"/>
      <c r="AD37" s="930"/>
      <c r="AE37" s="935"/>
      <c r="AF37" s="1499"/>
      <c r="AG37" s="140"/>
      <c r="AH37" s="143"/>
      <c r="AI37" s="140"/>
      <c r="AJ37" s="143"/>
      <c r="AK37" s="994"/>
      <c r="AL37" s="994"/>
      <c r="AM37" s="140"/>
    </row>
    <row r="38" spans="1:39" ht="44.25" customHeight="1" x14ac:dyDescent="0.2">
      <c r="A38" s="1198"/>
      <c r="B38" s="794"/>
      <c r="C38" s="1201"/>
      <c r="D38" s="809"/>
      <c r="E38" s="681" t="s">
        <v>158</v>
      </c>
      <c r="F38" s="681" t="s">
        <v>258</v>
      </c>
      <c r="G38" s="1326"/>
      <c r="H38" s="1232"/>
      <c r="I38" s="1262"/>
      <c r="J38" s="1334"/>
      <c r="K38" s="1245"/>
      <c r="L38" s="1249"/>
      <c r="M38" s="1247"/>
      <c r="N38" s="1311"/>
      <c r="O38" s="871" t="s">
        <v>856</v>
      </c>
      <c r="P38" s="897"/>
      <c r="Q38" s="828"/>
      <c r="R38" s="860"/>
      <c r="S38" s="1488"/>
      <c r="T38" s="1306"/>
      <c r="U38" s="897"/>
      <c r="V38" s="1166"/>
      <c r="W38" s="1242"/>
      <c r="X38" s="897"/>
      <c r="Y38" s="1265"/>
      <c r="Z38" s="1022"/>
      <c r="AA38" s="1022"/>
      <c r="AB38" s="1022"/>
      <c r="AC38" s="1435"/>
      <c r="AD38" s="930"/>
      <c r="AE38" s="935"/>
      <c r="AF38" s="1499"/>
      <c r="AG38" s="140"/>
      <c r="AH38" s="143"/>
      <c r="AI38" s="140"/>
      <c r="AJ38" s="143"/>
      <c r="AK38" s="994"/>
      <c r="AL38" s="994"/>
      <c r="AM38" s="140"/>
    </row>
    <row r="39" spans="1:39" ht="61.5" customHeight="1" thickBot="1" x14ac:dyDescent="0.25">
      <c r="A39" s="1198"/>
      <c r="B39" s="794"/>
      <c r="C39" s="1201"/>
      <c r="D39" s="911"/>
      <c r="E39" s="681" t="s">
        <v>160</v>
      </c>
      <c r="F39" s="681" t="s">
        <v>275</v>
      </c>
      <c r="G39" s="1326"/>
      <c r="H39" s="1233"/>
      <c r="I39" s="1262"/>
      <c r="J39" s="1334"/>
      <c r="K39" s="1245"/>
      <c r="L39" s="1249"/>
      <c r="M39" s="1247"/>
      <c r="N39" s="1311"/>
      <c r="O39" s="872"/>
      <c r="P39" s="897"/>
      <c r="Q39" s="827"/>
      <c r="R39" s="859"/>
      <c r="S39" s="1488"/>
      <c r="T39" s="1306"/>
      <c r="U39" s="897"/>
      <c r="V39" s="1166"/>
      <c r="W39" s="1242"/>
      <c r="X39" s="897"/>
      <c r="Y39" s="1266"/>
      <c r="Z39" s="1023"/>
      <c r="AA39" s="1023"/>
      <c r="AB39" s="1023"/>
      <c r="AC39" s="1436"/>
      <c r="AD39" s="931"/>
      <c r="AE39" s="936"/>
      <c r="AF39" s="1500"/>
      <c r="AG39" s="141"/>
      <c r="AH39" s="150"/>
      <c r="AI39" s="141"/>
      <c r="AJ39" s="150"/>
      <c r="AK39" s="996"/>
      <c r="AL39" s="996"/>
      <c r="AM39" s="140"/>
    </row>
    <row r="40" spans="1:39" ht="46.5" customHeight="1" x14ac:dyDescent="0.2">
      <c r="A40" s="1198"/>
      <c r="B40" s="794"/>
      <c r="C40" s="1101">
        <v>6</v>
      </c>
      <c r="D40" s="811" t="s">
        <v>164</v>
      </c>
      <c r="E40" s="681" t="s">
        <v>160</v>
      </c>
      <c r="F40" s="646" t="s">
        <v>266</v>
      </c>
      <c r="G40" s="898" t="s">
        <v>632</v>
      </c>
      <c r="H40" s="685" t="s">
        <v>267</v>
      </c>
      <c r="I40" s="911" t="s">
        <v>12</v>
      </c>
      <c r="J40" s="1347" t="s">
        <v>114</v>
      </c>
      <c r="K40" s="243"/>
      <c r="L40" s="244"/>
      <c r="M40" s="243"/>
      <c r="N40" s="817" t="s">
        <v>35</v>
      </c>
      <c r="O40" s="605" t="s">
        <v>633</v>
      </c>
      <c r="P40" s="825" t="s">
        <v>106</v>
      </c>
      <c r="Q40" s="826" t="s">
        <v>47</v>
      </c>
      <c r="R40" s="1061" t="s">
        <v>114</v>
      </c>
      <c r="S40" s="1490" t="s">
        <v>10</v>
      </c>
      <c r="T40" s="1492" t="s">
        <v>637</v>
      </c>
      <c r="U40" s="631" t="s">
        <v>638</v>
      </c>
      <c r="V40" s="667" t="s">
        <v>641</v>
      </c>
      <c r="W40" s="1312" t="s">
        <v>644</v>
      </c>
      <c r="X40" s="825" t="s">
        <v>858</v>
      </c>
      <c r="Y40" s="1501"/>
      <c r="Z40" s="851"/>
      <c r="AA40" s="812"/>
      <c r="AB40" s="1503"/>
      <c r="AC40" s="1412"/>
      <c r="AD40" s="930"/>
      <c r="AE40" s="812"/>
      <c r="AF40" s="1410"/>
      <c r="AG40" s="202"/>
      <c r="AH40" s="201"/>
      <c r="AI40" s="202"/>
      <c r="AJ40" s="201"/>
      <c r="AK40" s="994"/>
      <c r="AL40" s="997"/>
      <c r="AM40" s="202"/>
    </row>
    <row r="41" spans="1:39" ht="46.5" customHeight="1" x14ac:dyDescent="0.2">
      <c r="A41" s="1198"/>
      <c r="B41" s="794"/>
      <c r="C41" s="1101"/>
      <c r="D41" s="809"/>
      <c r="E41" s="681" t="s">
        <v>159</v>
      </c>
      <c r="F41" s="681" t="s">
        <v>271</v>
      </c>
      <c r="G41" s="899"/>
      <c r="H41" s="579" t="s">
        <v>272</v>
      </c>
      <c r="I41" s="1262"/>
      <c r="J41" s="1334"/>
      <c r="K41" s="243"/>
      <c r="L41" s="244"/>
      <c r="M41" s="243"/>
      <c r="N41" s="817"/>
      <c r="O41" s="604" t="s">
        <v>634</v>
      </c>
      <c r="P41" s="897"/>
      <c r="Q41" s="827"/>
      <c r="R41" s="859"/>
      <c r="S41" s="1488"/>
      <c r="T41" s="1493"/>
      <c r="U41" s="659" t="s">
        <v>639</v>
      </c>
      <c r="V41" s="712" t="s">
        <v>642</v>
      </c>
      <c r="W41" s="1312"/>
      <c r="X41" s="897"/>
      <c r="Y41" s="1501"/>
      <c r="Z41" s="851"/>
      <c r="AA41" s="812"/>
      <c r="AB41" s="1503"/>
      <c r="AC41" s="1412"/>
      <c r="AD41" s="930"/>
      <c r="AE41" s="812"/>
      <c r="AF41" s="1410"/>
      <c r="AG41" s="202"/>
      <c r="AH41" s="201"/>
      <c r="AI41" s="202"/>
      <c r="AJ41" s="201"/>
      <c r="AK41" s="994"/>
      <c r="AL41" s="998"/>
      <c r="AM41" s="202"/>
    </row>
    <row r="42" spans="1:39" ht="65.25" customHeight="1" thickBot="1" x14ac:dyDescent="0.25">
      <c r="A42" s="1198"/>
      <c r="B42" s="794"/>
      <c r="C42" s="1101"/>
      <c r="D42" s="809"/>
      <c r="E42" s="681" t="s">
        <v>156</v>
      </c>
      <c r="F42" s="681" t="s">
        <v>273</v>
      </c>
      <c r="G42" s="899"/>
      <c r="H42" s="1174" t="s">
        <v>274</v>
      </c>
      <c r="I42" s="1262"/>
      <c r="J42" s="1334"/>
      <c r="K42" s="250"/>
      <c r="L42" s="251"/>
      <c r="M42" s="250"/>
      <c r="N42" s="817"/>
      <c r="O42" s="604" t="s">
        <v>635</v>
      </c>
      <c r="P42" s="897"/>
      <c r="Q42" s="827"/>
      <c r="R42" s="859"/>
      <c r="S42" s="1488"/>
      <c r="T42" s="1493"/>
      <c r="U42" s="837" t="s">
        <v>640</v>
      </c>
      <c r="V42" s="845" t="s">
        <v>643</v>
      </c>
      <c r="W42" s="1312"/>
      <c r="X42" s="897"/>
      <c r="Y42" s="1501"/>
      <c r="Z42" s="851"/>
      <c r="AA42" s="812"/>
      <c r="AB42" s="1503"/>
      <c r="AC42" s="1412"/>
      <c r="AD42" s="930"/>
      <c r="AE42" s="812"/>
      <c r="AF42" s="1410"/>
      <c r="AG42" s="174"/>
      <c r="AH42" s="252"/>
      <c r="AI42" s="202"/>
      <c r="AJ42" s="201"/>
      <c r="AK42" s="994"/>
      <c r="AL42" s="998"/>
      <c r="AM42" s="202"/>
    </row>
    <row r="43" spans="1:39" ht="56.25" customHeight="1" x14ac:dyDescent="0.2">
      <c r="A43" s="1198"/>
      <c r="B43" s="794"/>
      <c r="C43" s="1101"/>
      <c r="D43" s="809"/>
      <c r="E43" s="803" t="s">
        <v>157</v>
      </c>
      <c r="F43" s="681" t="s">
        <v>258</v>
      </c>
      <c r="G43" s="899"/>
      <c r="H43" s="1098"/>
      <c r="I43" s="1262"/>
      <c r="J43" s="1334"/>
      <c r="K43" s="250"/>
      <c r="L43" s="251"/>
      <c r="M43" s="250"/>
      <c r="N43" s="817"/>
      <c r="O43" s="871" t="s">
        <v>636</v>
      </c>
      <c r="P43" s="897"/>
      <c r="Q43" s="828"/>
      <c r="R43" s="860"/>
      <c r="S43" s="1488"/>
      <c r="T43" s="1493"/>
      <c r="U43" s="824"/>
      <c r="V43" s="812"/>
      <c r="W43" s="1312"/>
      <c r="X43" s="897"/>
      <c r="Y43" s="1501"/>
      <c r="Z43" s="851"/>
      <c r="AA43" s="812"/>
      <c r="AB43" s="1503"/>
      <c r="AC43" s="1412"/>
      <c r="AD43" s="930"/>
      <c r="AE43" s="812"/>
      <c r="AF43" s="1410"/>
      <c r="AG43" s="174"/>
      <c r="AH43" s="145"/>
      <c r="AI43" s="139"/>
      <c r="AJ43" s="142"/>
      <c r="AK43" s="994"/>
      <c r="AL43" s="998"/>
      <c r="AM43" s="139"/>
    </row>
    <row r="44" spans="1:39" ht="63.75" customHeight="1" thickBot="1" x14ac:dyDescent="0.25">
      <c r="A44" s="1199"/>
      <c r="B44" s="804"/>
      <c r="C44" s="1171"/>
      <c r="D44" s="810"/>
      <c r="E44" s="804"/>
      <c r="F44" s="682" t="s">
        <v>275</v>
      </c>
      <c r="G44" s="1253"/>
      <c r="H44" s="1192"/>
      <c r="I44" s="1354"/>
      <c r="J44" s="1489"/>
      <c r="K44" s="247"/>
      <c r="L44" s="248"/>
      <c r="M44" s="247"/>
      <c r="N44" s="1175"/>
      <c r="O44" s="823"/>
      <c r="P44" s="1270"/>
      <c r="Q44" s="829"/>
      <c r="R44" s="1165"/>
      <c r="S44" s="1491"/>
      <c r="T44" s="1494"/>
      <c r="U44" s="838"/>
      <c r="V44" s="813"/>
      <c r="W44" s="1313"/>
      <c r="X44" s="1270"/>
      <c r="Y44" s="1502"/>
      <c r="Z44" s="1082"/>
      <c r="AA44" s="813"/>
      <c r="AB44" s="1504"/>
      <c r="AC44" s="1413"/>
      <c r="AD44" s="1004"/>
      <c r="AE44" s="813"/>
      <c r="AF44" s="1411"/>
      <c r="AG44" s="202"/>
      <c r="AH44" s="201"/>
      <c r="AI44" s="202"/>
      <c r="AJ44" s="201"/>
      <c r="AK44" s="995"/>
      <c r="AL44" s="999"/>
      <c r="AM44" s="202"/>
    </row>
    <row r="45" spans="1:39" ht="76.5" customHeight="1" x14ac:dyDescent="0.3">
      <c r="A45" s="1197" t="s">
        <v>178</v>
      </c>
      <c r="B45" s="808" t="s">
        <v>723</v>
      </c>
      <c r="C45" s="1101">
        <v>7</v>
      </c>
      <c r="D45" s="808" t="s">
        <v>162</v>
      </c>
      <c r="E45" s="620" t="s">
        <v>157</v>
      </c>
      <c r="F45" s="618" t="s">
        <v>276</v>
      </c>
      <c r="G45" s="898" t="s">
        <v>277</v>
      </c>
      <c r="H45" s="580" t="s">
        <v>278</v>
      </c>
      <c r="I45" s="888" t="s">
        <v>47</v>
      </c>
      <c r="J45" s="888" t="s">
        <v>114</v>
      </c>
      <c r="K45" s="893">
        <f>VLOOKUP(I45,'[5]MATRIZ CALIFICACIÓN'!$B$10:$C$14,2,0)</f>
        <v>1</v>
      </c>
      <c r="L45" s="909">
        <f>HLOOKUP(J45,'[5]MATRIZ CALIFICACIÓN'!$D$8:$F$9,2,0)</f>
        <v>2</v>
      </c>
      <c r="M45" s="884">
        <f>VALUE(CONCATENATE(K45,L45))</f>
        <v>12</v>
      </c>
      <c r="N45" s="817" t="str">
        <f>VLOOKUP(M45,'[5]MATRIZ CALIFICACIÓN'!$D$27:$E$69,2,0)</f>
        <v>BAJA</v>
      </c>
      <c r="O45" s="679" t="s">
        <v>279</v>
      </c>
      <c r="P45" s="873" t="s">
        <v>106</v>
      </c>
      <c r="Q45" s="826" t="s">
        <v>47</v>
      </c>
      <c r="R45" s="1061" t="s">
        <v>114</v>
      </c>
      <c r="S45" s="815" t="s">
        <v>10</v>
      </c>
      <c r="T45" s="874" t="s">
        <v>280</v>
      </c>
      <c r="U45" s="593" t="s">
        <v>859</v>
      </c>
      <c r="V45" s="650" t="s">
        <v>281</v>
      </c>
      <c r="W45" s="875" t="s">
        <v>282</v>
      </c>
      <c r="X45" s="645" t="s">
        <v>283</v>
      </c>
      <c r="Y45" s="245"/>
      <c r="Z45" s="241"/>
      <c r="AA45" s="190"/>
      <c r="AB45" s="246"/>
      <c r="AC45" s="245"/>
      <c r="AD45" s="264"/>
      <c r="AE45" s="190"/>
      <c r="AF45" s="246"/>
      <c r="AG45" s="128"/>
      <c r="AH45" s="136"/>
      <c r="AI45" s="146"/>
      <c r="AJ45" s="148"/>
      <c r="AK45" s="993"/>
      <c r="AL45" s="1000"/>
      <c r="AM45" s="139"/>
    </row>
    <row r="46" spans="1:39" ht="45" customHeight="1" x14ac:dyDescent="0.25">
      <c r="A46" s="1198"/>
      <c r="B46" s="809"/>
      <c r="C46" s="1101"/>
      <c r="D46" s="809"/>
      <c r="E46" s="803" t="s">
        <v>160</v>
      </c>
      <c r="F46" s="632" t="s">
        <v>284</v>
      </c>
      <c r="G46" s="899"/>
      <c r="H46" s="855" t="s">
        <v>285</v>
      </c>
      <c r="I46" s="889"/>
      <c r="J46" s="889"/>
      <c r="K46" s="893"/>
      <c r="L46" s="909"/>
      <c r="M46" s="884"/>
      <c r="N46" s="817"/>
      <c r="O46" s="1351" t="s">
        <v>286</v>
      </c>
      <c r="P46" s="824"/>
      <c r="Q46" s="827"/>
      <c r="R46" s="859"/>
      <c r="S46" s="815"/>
      <c r="T46" s="801"/>
      <c r="U46" s="855" t="s">
        <v>860</v>
      </c>
      <c r="V46" s="857" t="s">
        <v>861</v>
      </c>
      <c r="W46" s="876"/>
      <c r="X46" s="919" t="s">
        <v>862</v>
      </c>
      <c r="Y46" s="1269"/>
      <c r="Z46" s="927"/>
      <c r="AA46" s="919"/>
      <c r="AB46" s="1159"/>
      <c r="AC46" s="927"/>
      <c r="AD46" s="927"/>
      <c r="AE46" s="919"/>
      <c r="AF46" s="1431"/>
      <c r="AG46" s="129"/>
      <c r="AH46" s="131"/>
      <c r="AI46" s="147"/>
      <c r="AJ46" s="149"/>
      <c r="AK46" s="994"/>
      <c r="AL46" s="1001"/>
      <c r="AM46" s="140"/>
    </row>
    <row r="47" spans="1:39" ht="34.5" customHeight="1" x14ac:dyDescent="0.2">
      <c r="A47" s="1198"/>
      <c r="B47" s="809"/>
      <c r="C47" s="1101"/>
      <c r="D47" s="809"/>
      <c r="E47" s="794"/>
      <c r="F47" s="632" t="s">
        <v>287</v>
      </c>
      <c r="G47" s="899"/>
      <c r="H47" s="902"/>
      <c r="I47" s="889"/>
      <c r="J47" s="889"/>
      <c r="K47" s="893"/>
      <c r="L47" s="909"/>
      <c r="M47" s="884"/>
      <c r="N47" s="817"/>
      <c r="O47" s="1352"/>
      <c r="P47" s="824"/>
      <c r="Q47" s="827"/>
      <c r="R47" s="859"/>
      <c r="S47" s="815"/>
      <c r="T47" s="801"/>
      <c r="U47" s="902"/>
      <c r="V47" s="834"/>
      <c r="W47" s="876"/>
      <c r="X47" s="974"/>
      <c r="Y47" s="1030"/>
      <c r="Z47" s="930"/>
      <c r="AA47" s="974"/>
      <c r="AB47" s="928"/>
      <c r="AC47" s="930"/>
      <c r="AD47" s="930"/>
      <c r="AE47" s="974"/>
      <c r="AF47" s="1404"/>
      <c r="AG47" s="129"/>
      <c r="AH47" s="131"/>
      <c r="AI47" s="133"/>
      <c r="AJ47" s="131"/>
      <c r="AK47" s="994"/>
      <c r="AL47" s="1001"/>
      <c r="AM47" s="140"/>
    </row>
    <row r="48" spans="1:39" ht="37.5" customHeight="1" x14ac:dyDescent="0.2">
      <c r="A48" s="1198"/>
      <c r="B48" s="809"/>
      <c r="C48" s="1101"/>
      <c r="D48" s="809"/>
      <c r="E48" s="794"/>
      <c r="F48" s="632" t="s">
        <v>288</v>
      </c>
      <c r="G48" s="899"/>
      <c r="H48" s="902"/>
      <c r="I48" s="901"/>
      <c r="J48" s="901"/>
      <c r="K48" s="893"/>
      <c r="L48" s="909"/>
      <c r="M48" s="884"/>
      <c r="N48" s="817"/>
      <c r="O48" s="1352"/>
      <c r="P48" s="824"/>
      <c r="Q48" s="828"/>
      <c r="R48" s="860"/>
      <c r="S48" s="815"/>
      <c r="T48" s="801"/>
      <c r="U48" s="902"/>
      <c r="V48" s="834"/>
      <c r="W48" s="876"/>
      <c r="X48" s="974"/>
      <c r="Y48" s="1030"/>
      <c r="Z48" s="930"/>
      <c r="AA48" s="974"/>
      <c r="AB48" s="928"/>
      <c r="AC48" s="930"/>
      <c r="AD48" s="930"/>
      <c r="AE48" s="974"/>
      <c r="AF48" s="1404"/>
      <c r="AG48" s="129"/>
      <c r="AH48" s="131"/>
      <c r="AI48" s="133"/>
      <c r="AJ48" s="131"/>
      <c r="AK48" s="994"/>
      <c r="AL48" s="1001"/>
      <c r="AM48" s="140"/>
    </row>
    <row r="49" spans="1:39" ht="63" customHeight="1" thickBot="1" x14ac:dyDescent="0.25">
      <c r="A49" s="1198"/>
      <c r="B49" s="809"/>
      <c r="C49" s="1101"/>
      <c r="D49" s="810"/>
      <c r="E49" s="794"/>
      <c r="F49" s="617" t="s">
        <v>289</v>
      </c>
      <c r="G49" s="900"/>
      <c r="H49" s="902"/>
      <c r="I49" s="901"/>
      <c r="J49" s="901"/>
      <c r="K49" s="893"/>
      <c r="L49" s="909"/>
      <c r="M49" s="884"/>
      <c r="N49" s="817"/>
      <c r="O49" s="1352"/>
      <c r="P49" s="838"/>
      <c r="Q49" s="828"/>
      <c r="R49" s="860"/>
      <c r="S49" s="815"/>
      <c r="T49" s="802"/>
      <c r="U49" s="902"/>
      <c r="V49" s="834"/>
      <c r="W49" s="877"/>
      <c r="X49" s="974"/>
      <c r="Y49" s="1058"/>
      <c r="Z49" s="1004"/>
      <c r="AA49" s="1090"/>
      <c r="AB49" s="1003"/>
      <c r="AC49" s="1004"/>
      <c r="AD49" s="1004"/>
      <c r="AE49" s="1090"/>
      <c r="AF49" s="1446"/>
      <c r="AG49" s="130"/>
      <c r="AH49" s="138"/>
      <c r="AI49" s="134"/>
      <c r="AJ49" s="138"/>
      <c r="AK49" s="995"/>
      <c r="AL49" s="1002"/>
      <c r="AM49" s="141"/>
    </row>
    <row r="50" spans="1:39" ht="74.25" customHeight="1" x14ac:dyDescent="0.2">
      <c r="A50" s="1198"/>
      <c r="B50" s="809"/>
      <c r="C50" s="1315">
        <v>8</v>
      </c>
      <c r="D50" s="808" t="s">
        <v>164</v>
      </c>
      <c r="E50" s="305" t="s">
        <v>157</v>
      </c>
      <c r="F50" s="593" t="s">
        <v>290</v>
      </c>
      <c r="G50" s="1318" t="s">
        <v>478</v>
      </c>
      <c r="H50" s="581" t="s">
        <v>278</v>
      </c>
      <c r="I50" s="1062" t="s">
        <v>47</v>
      </c>
      <c r="J50" s="1062" t="s">
        <v>114</v>
      </c>
      <c r="K50" s="892">
        <f>VLOOKUP(I50,'[6]MATRIZ CALIFICACIÓN'!$B$10:$C$14,2,0)</f>
        <v>1</v>
      </c>
      <c r="L50" s="908">
        <f>HLOOKUP(J50,'[6]MATRIZ CALIFICACIÓN'!$D$8:$F$9,2,0)</f>
        <v>2</v>
      </c>
      <c r="M50" s="883">
        <f>VALUE(CONCATENATE(K50,L50))</f>
        <v>12</v>
      </c>
      <c r="N50" s="1172" t="str">
        <f>VLOOKUP(M50,'[5]MATRIZ CALIFICACIÓN'!$D$27:$E$69,2,0)</f>
        <v>BAJA</v>
      </c>
      <c r="O50" s="186" t="s">
        <v>286</v>
      </c>
      <c r="P50" s="881" t="s">
        <v>106</v>
      </c>
      <c r="Q50" s="882" t="s">
        <v>47</v>
      </c>
      <c r="R50" s="858" t="s">
        <v>113</v>
      </c>
      <c r="S50" s="881" t="s">
        <v>10</v>
      </c>
      <c r="T50" s="874" t="s">
        <v>630</v>
      </c>
      <c r="U50" s="631" t="s">
        <v>860</v>
      </c>
      <c r="V50" s="666" t="s">
        <v>865</v>
      </c>
      <c r="W50" s="726" t="s">
        <v>282</v>
      </c>
      <c r="X50" s="674" t="s">
        <v>862</v>
      </c>
      <c r="Y50" s="218"/>
      <c r="Z50" s="219"/>
      <c r="AA50" s="220"/>
      <c r="AB50" s="223"/>
      <c r="AC50" s="194"/>
      <c r="AD50" s="194"/>
      <c r="AE50" s="265"/>
      <c r="AF50" s="267"/>
      <c r="AG50" s="142"/>
      <c r="AH50" s="139"/>
      <c r="AI50" s="151"/>
      <c r="AJ50" s="139"/>
      <c r="AK50" s="993"/>
      <c r="AL50" s="1000"/>
      <c r="AM50" s="139"/>
    </row>
    <row r="51" spans="1:39" ht="43.5" customHeight="1" x14ac:dyDescent="0.2">
      <c r="A51" s="1198"/>
      <c r="B51" s="809"/>
      <c r="C51" s="1316"/>
      <c r="D51" s="809"/>
      <c r="E51" s="803" t="s">
        <v>160</v>
      </c>
      <c r="F51" s="632" t="s">
        <v>291</v>
      </c>
      <c r="G51" s="1319"/>
      <c r="H51" s="606" t="s">
        <v>491</v>
      </c>
      <c r="I51" s="889"/>
      <c r="J51" s="889"/>
      <c r="K51" s="893"/>
      <c r="L51" s="909"/>
      <c r="M51" s="884"/>
      <c r="N51" s="817"/>
      <c r="O51" s="816" t="s">
        <v>863</v>
      </c>
      <c r="P51" s="815"/>
      <c r="Q51" s="827"/>
      <c r="R51" s="859"/>
      <c r="S51" s="815"/>
      <c r="T51" s="801"/>
      <c r="U51" s="837" t="s">
        <v>864</v>
      </c>
      <c r="V51" s="845" t="s">
        <v>865</v>
      </c>
      <c r="W51" s="847" t="s">
        <v>282</v>
      </c>
      <c r="X51" s="930" t="s">
        <v>866</v>
      </c>
      <c r="Y51" s="1269"/>
      <c r="Z51" s="1443"/>
      <c r="AA51" s="919"/>
      <c r="AB51" s="1021"/>
      <c r="AC51" s="927"/>
      <c r="AD51" s="927"/>
      <c r="AE51" s="919"/>
      <c r="AF51" s="1391"/>
      <c r="AG51" s="143"/>
      <c r="AH51" s="140"/>
      <c r="AI51" s="143"/>
      <c r="AJ51" s="140"/>
      <c r="AK51" s="994"/>
      <c r="AL51" s="1001"/>
      <c r="AM51" s="140"/>
    </row>
    <row r="52" spans="1:39" ht="46.5" customHeight="1" x14ac:dyDescent="0.2">
      <c r="A52" s="1198"/>
      <c r="B52" s="809"/>
      <c r="C52" s="1316"/>
      <c r="D52" s="809"/>
      <c r="E52" s="794"/>
      <c r="F52" s="632" t="s">
        <v>292</v>
      </c>
      <c r="G52" s="1319"/>
      <c r="H52" s="878" t="s">
        <v>496</v>
      </c>
      <c r="I52" s="889"/>
      <c r="J52" s="889"/>
      <c r="K52" s="893"/>
      <c r="L52" s="909"/>
      <c r="M52" s="884"/>
      <c r="N52" s="817"/>
      <c r="O52" s="817"/>
      <c r="P52" s="815"/>
      <c r="Q52" s="827"/>
      <c r="R52" s="859"/>
      <c r="S52" s="815"/>
      <c r="T52" s="801"/>
      <c r="U52" s="824"/>
      <c r="V52" s="812"/>
      <c r="W52" s="848"/>
      <c r="X52" s="930"/>
      <c r="Y52" s="1030"/>
      <c r="Z52" s="1444"/>
      <c r="AA52" s="974"/>
      <c r="AB52" s="1022"/>
      <c r="AC52" s="930"/>
      <c r="AD52" s="930"/>
      <c r="AE52" s="974"/>
      <c r="AF52" s="1391"/>
      <c r="AG52" s="143"/>
      <c r="AH52" s="140"/>
      <c r="AI52" s="143"/>
      <c r="AJ52" s="140"/>
      <c r="AK52" s="994"/>
      <c r="AL52" s="1001"/>
      <c r="AM52" s="140"/>
    </row>
    <row r="53" spans="1:39" ht="41.25" customHeight="1" x14ac:dyDescent="0.2">
      <c r="A53" s="1198"/>
      <c r="B53" s="809"/>
      <c r="C53" s="1316"/>
      <c r="D53" s="809"/>
      <c r="E53" s="794"/>
      <c r="F53" s="855" t="s">
        <v>293</v>
      </c>
      <c r="G53" s="1319"/>
      <c r="H53" s="879"/>
      <c r="I53" s="901"/>
      <c r="J53" s="901"/>
      <c r="K53" s="893"/>
      <c r="L53" s="909"/>
      <c r="M53" s="884"/>
      <c r="N53" s="817"/>
      <c r="O53" s="817"/>
      <c r="P53" s="815"/>
      <c r="Q53" s="828"/>
      <c r="R53" s="860"/>
      <c r="S53" s="815"/>
      <c r="T53" s="801"/>
      <c r="U53" s="824"/>
      <c r="V53" s="812"/>
      <c r="W53" s="848"/>
      <c r="X53" s="930"/>
      <c r="Y53" s="1030"/>
      <c r="Z53" s="1444"/>
      <c r="AA53" s="974"/>
      <c r="AB53" s="1022"/>
      <c r="AC53" s="930"/>
      <c r="AD53" s="930"/>
      <c r="AE53" s="974"/>
      <c r="AF53" s="1391"/>
      <c r="AG53" s="143"/>
      <c r="AH53" s="140"/>
      <c r="AI53" s="143"/>
      <c r="AJ53" s="140"/>
      <c r="AK53" s="994"/>
      <c r="AL53" s="1001"/>
      <c r="AM53" s="140"/>
    </row>
    <row r="54" spans="1:39" ht="75" customHeight="1" thickBot="1" x14ac:dyDescent="0.25">
      <c r="A54" s="1199"/>
      <c r="B54" s="810"/>
      <c r="C54" s="1317"/>
      <c r="D54" s="810"/>
      <c r="E54" s="804"/>
      <c r="F54" s="1039"/>
      <c r="G54" s="1320"/>
      <c r="H54" s="880"/>
      <c r="I54" s="1193"/>
      <c r="J54" s="1193"/>
      <c r="K54" s="1194"/>
      <c r="L54" s="1180"/>
      <c r="M54" s="1243"/>
      <c r="N54" s="1175"/>
      <c r="O54" s="1175"/>
      <c r="P54" s="830"/>
      <c r="Q54" s="829"/>
      <c r="R54" s="1165"/>
      <c r="S54" s="830"/>
      <c r="T54" s="802"/>
      <c r="U54" s="838"/>
      <c r="V54" s="813"/>
      <c r="W54" s="1160"/>
      <c r="X54" s="1004"/>
      <c r="Y54" s="1058"/>
      <c r="Z54" s="1445"/>
      <c r="AA54" s="1090"/>
      <c r="AB54" s="1263"/>
      <c r="AC54" s="1004"/>
      <c r="AD54" s="1004"/>
      <c r="AE54" s="1090"/>
      <c r="AF54" s="1392"/>
      <c r="AG54" s="144"/>
      <c r="AH54" s="141"/>
      <c r="AI54" s="144"/>
      <c r="AJ54" s="141"/>
      <c r="AK54" s="995"/>
      <c r="AL54" s="1002"/>
      <c r="AM54" s="141"/>
    </row>
    <row r="55" spans="1:39" ht="112.5" customHeight="1" x14ac:dyDescent="0.2">
      <c r="A55" s="1197" t="s">
        <v>181</v>
      </c>
      <c r="B55" s="809" t="s">
        <v>729</v>
      </c>
      <c r="C55" s="1100">
        <v>9</v>
      </c>
      <c r="D55" s="625" t="s">
        <v>161</v>
      </c>
      <c r="E55" s="619" t="s">
        <v>157</v>
      </c>
      <c r="F55" s="662" t="s">
        <v>294</v>
      </c>
      <c r="G55" s="1178" t="s">
        <v>984</v>
      </c>
      <c r="H55" s="198" t="s">
        <v>295</v>
      </c>
      <c r="I55" s="1062" t="s">
        <v>12</v>
      </c>
      <c r="J55" s="1062" t="s">
        <v>114</v>
      </c>
      <c r="K55" s="892">
        <f>VLOOKUP(I55,'[7]MATRIZ CALIFICACIÓN'!$B$10:$C$14,2,0)</f>
        <v>2</v>
      </c>
      <c r="L55" s="908">
        <f>HLOOKUP(J55,'[7]MATRIZ CALIFICACIÓN'!$D$8:$F$9,2,0)</f>
        <v>2</v>
      </c>
      <c r="M55" s="883">
        <f>VALUE(CONCATENATE(K55,L55))</f>
        <v>22</v>
      </c>
      <c r="N55" s="1172" t="str">
        <f>VLOOKUP(M55,'[7]MATRIZ CALIFICACIÓN'!$D$27:$E$69,2,0)</f>
        <v>MODERADA</v>
      </c>
      <c r="O55" s="312" t="s">
        <v>296</v>
      </c>
      <c r="P55" s="873" t="s">
        <v>106</v>
      </c>
      <c r="Q55" s="882" t="s">
        <v>47</v>
      </c>
      <c r="R55" s="858" t="s">
        <v>114</v>
      </c>
      <c r="S55" s="881" t="s">
        <v>10</v>
      </c>
      <c r="T55" s="607" t="s">
        <v>867</v>
      </c>
      <c r="U55" s="721" t="s">
        <v>670</v>
      </c>
      <c r="V55" s="713" t="s">
        <v>671</v>
      </c>
      <c r="W55" s="727" t="s">
        <v>298</v>
      </c>
      <c r="X55" s="721" t="s">
        <v>868</v>
      </c>
      <c r="Y55" s="731"/>
      <c r="Z55" s="302"/>
      <c r="AA55" s="217"/>
      <c r="AB55" s="215"/>
      <c r="AC55" s="347"/>
      <c r="AD55" s="261"/>
      <c r="AE55" s="308"/>
      <c r="AF55" s="274"/>
      <c r="AG55" s="139"/>
      <c r="AH55" s="142"/>
      <c r="AI55" s="139"/>
      <c r="AJ55" s="142"/>
      <c r="AK55" s="933"/>
      <c r="AL55" s="933"/>
      <c r="AM55" s="139"/>
    </row>
    <row r="56" spans="1:39" ht="97.5" customHeight="1" x14ac:dyDescent="0.2">
      <c r="A56" s="1198"/>
      <c r="B56" s="809"/>
      <c r="C56" s="1101"/>
      <c r="D56" s="811" t="s">
        <v>166</v>
      </c>
      <c r="E56" s="803" t="s">
        <v>160</v>
      </c>
      <c r="F56" s="663" t="s">
        <v>299</v>
      </c>
      <c r="G56" s="899"/>
      <c r="H56" s="197" t="s">
        <v>300</v>
      </c>
      <c r="I56" s="889"/>
      <c r="J56" s="889"/>
      <c r="K56" s="893"/>
      <c r="L56" s="909"/>
      <c r="M56" s="884"/>
      <c r="N56" s="817"/>
      <c r="O56" s="1351" t="s">
        <v>301</v>
      </c>
      <c r="P56" s="824"/>
      <c r="Q56" s="827"/>
      <c r="R56" s="859"/>
      <c r="S56" s="815"/>
      <c r="T56" s="608" t="s">
        <v>672</v>
      </c>
      <c r="U56" s="722" t="s">
        <v>303</v>
      </c>
      <c r="V56" s="714" t="s">
        <v>304</v>
      </c>
      <c r="W56" s="728" t="s">
        <v>298</v>
      </c>
      <c r="X56" s="722" t="s">
        <v>673</v>
      </c>
      <c r="Y56" s="732"/>
      <c r="Z56" s="303"/>
      <c r="AA56" s="224"/>
      <c r="AB56" s="216"/>
      <c r="AC56" s="273"/>
      <c r="AD56" s="323"/>
      <c r="AE56" s="185"/>
      <c r="AF56" s="275"/>
      <c r="AG56" s="140"/>
      <c r="AH56" s="143"/>
      <c r="AI56" s="140"/>
      <c r="AJ56" s="143"/>
      <c r="AK56" s="913"/>
      <c r="AL56" s="913"/>
      <c r="AM56" s="140"/>
    </row>
    <row r="57" spans="1:39" ht="38.25" x14ac:dyDescent="0.2">
      <c r="A57" s="1198"/>
      <c r="B57" s="809"/>
      <c r="C57" s="1101"/>
      <c r="D57" s="809"/>
      <c r="E57" s="794"/>
      <c r="F57" s="663" t="s">
        <v>305</v>
      </c>
      <c r="G57" s="899"/>
      <c r="H57" s="197" t="s">
        <v>306</v>
      </c>
      <c r="I57" s="889"/>
      <c r="J57" s="889"/>
      <c r="K57" s="893"/>
      <c r="L57" s="909"/>
      <c r="M57" s="884"/>
      <c r="N57" s="817"/>
      <c r="O57" s="1352"/>
      <c r="P57" s="824"/>
      <c r="Q57" s="827"/>
      <c r="R57" s="859"/>
      <c r="S57" s="815"/>
      <c r="T57" s="608" t="s">
        <v>672</v>
      </c>
      <c r="U57" s="722" t="s">
        <v>674</v>
      </c>
      <c r="V57" s="714" t="s">
        <v>307</v>
      </c>
      <c r="W57" s="728" t="s">
        <v>298</v>
      </c>
      <c r="X57" s="722" t="s">
        <v>308</v>
      </c>
      <c r="Y57" s="732"/>
      <c r="Z57" s="285"/>
      <c r="AA57" s="225"/>
      <c r="AB57" s="216"/>
      <c r="AC57" s="273"/>
      <c r="AD57" s="323"/>
      <c r="AE57" s="185"/>
      <c r="AF57" s="275"/>
      <c r="AG57" s="140"/>
      <c r="AH57" s="143"/>
      <c r="AI57" s="140"/>
      <c r="AJ57" s="143"/>
      <c r="AK57" s="913"/>
      <c r="AL57" s="913"/>
      <c r="AM57" s="140"/>
    </row>
    <row r="58" spans="1:39" ht="32.25" customHeight="1" x14ac:dyDescent="0.2">
      <c r="A58" s="1198"/>
      <c r="B58" s="809"/>
      <c r="C58" s="1101"/>
      <c r="D58" s="809"/>
      <c r="E58" s="794"/>
      <c r="F58" s="811" t="s">
        <v>309</v>
      </c>
      <c r="G58" s="899"/>
      <c r="H58" s="803" t="s">
        <v>310</v>
      </c>
      <c r="I58" s="901"/>
      <c r="J58" s="901"/>
      <c r="K58" s="893"/>
      <c r="L58" s="909"/>
      <c r="M58" s="884"/>
      <c r="N58" s="817"/>
      <c r="O58" s="1352"/>
      <c r="P58" s="824"/>
      <c r="Q58" s="828"/>
      <c r="R58" s="860"/>
      <c r="S58" s="815"/>
      <c r="T58" s="1220" t="s">
        <v>672</v>
      </c>
      <c r="U58" s="1222" t="s">
        <v>311</v>
      </c>
      <c r="V58" s="1224" t="s">
        <v>675</v>
      </c>
      <c r="W58" s="1267" t="s">
        <v>298</v>
      </c>
      <c r="X58" s="1222" t="s">
        <v>312</v>
      </c>
      <c r="Y58" s="1121"/>
      <c r="Z58" s="855"/>
      <c r="AA58" s="857"/>
      <c r="AB58" s="1431"/>
      <c r="AC58" s="1066"/>
      <c r="AD58" s="1448"/>
      <c r="AE58" s="1069"/>
      <c r="AF58" s="1072"/>
      <c r="AG58" s="140"/>
      <c r="AH58" s="143"/>
      <c r="AI58" s="140"/>
      <c r="AJ58" s="143"/>
      <c r="AK58" s="913"/>
      <c r="AL58" s="913"/>
      <c r="AM58" s="140"/>
    </row>
    <row r="59" spans="1:39" ht="27" customHeight="1" thickBot="1" x14ac:dyDescent="0.25">
      <c r="A59" s="1198"/>
      <c r="B59" s="809"/>
      <c r="C59" s="1102"/>
      <c r="D59" s="809"/>
      <c r="E59" s="795"/>
      <c r="F59" s="911"/>
      <c r="G59" s="899"/>
      <c r="H59" s="795"/>
      <c r="I59" s="889"/>
      <c r="J59" s="889"/>
      <c r="K59" s="894"/>
      <c r="L59" s="910"/>
      <c r="M59" s="885"/>
      <c r="N59" s="818"/>
      <c r="O59" s="1353"/>
      <c r="P59" s="825"/>
      <c r="Q59" s="827"/>
      <c r="R59" s="859"/>
      <c r="S59" s="895"/>
      <c r="T59" s="1221"/>
      <c r="U59" s="1223"/>
      <c r="V59" s="1225"/>
      <c r="W59" s="1268"/>
      <c r="X59" s="1235"/>
      <c r="Y59" s="1028"/>
      <c r="Z59" s="856"/>
      <c r="AA59" s="832"/>
      <c r="AB59" s="1405"/>
      <c r="AC59" s="1447"/>
      <c r="AD59" s="1449"/>
      <c r="AE59" s="1423"/>
      <c r="AF59" s="1450"/>
      <c r="AG59" s="140"/>
      <c r="AH59" s="143"/>
      <c r="AI59" s="140"/>
      <c r="AJ59" s="143"/>
      <c r="AK59" s="914"/>
      <c r="AL59" s="914"/>
      <c r="AM59" s="141"/>
    </row>
    <row r="60" spans="1:39" ht="116.25" customHeight="1" x14ac:dyDescent="0.2">
      <c r="A60" s="1198"/>
      <c r="B60" s="809"/>
      <c r="C60" s="1257">
        <v>10</v>
      </c>
      <c r="D60" s="911"/>
      <c r="E60" s="681" t="s">
        <v>157</v>
      </c>
      <c r="F60" s="663" t="s">
        <v>299</v>
      </c>
      <c r="G60" s="899" t="s">
        <v>667</v>
      </c>
      <c r="H60" s="197" t="s">
        <v>300</v>
      </c>
      <c r="I60" s="889" t="s">
        <v>29</v>
      </c>
      <c r="J60" s="889" t="s">
        <v>114</v>
      </c>
      <c r="K60" s="1189">
        <f>VLOOKUP(I60,'[6]MATRIZ CALIFICACIÓN'!$B$10:$C$14,2,0)</f>
        <v>3</v>
      </c>
      <c r="L60" s="1179">
        <f>HLOOKUP(J60,'[6]MATRIZ CALIFICACIÓN'!$D$8:$F$9,2,0)</f>
        <v>2</v>
      </c>
      <c r="M60" s="1189">
        <f>VALUE(CONCATENATE(K60,L60))</f>
        <v>32</v>
      </c>
      <c r="N60" s="816" t="str">
        <f>VLOOKUP(M60,'[7]MATRIZ CALIFICACIÓN'!$D$27:$E$69,2,0)</f>
        <v xml:space="preserve">ALTA </v>
      </c>
      <c r="O60" s="816" t="s">
        <v>733</v>
      </c>
      <c r="P60" s="837" t="s">
        <v>106</v>
      </c>
      <c r="Q60" s="827" t="s">
        <v>47</v>
      </c>
      <c r="R60" s="826" t="s">
        <v>114</v>
      </c>
      <c r="S60" s="815" t="s">
        <v>10</v>
      </c>
      <c r="T60" s="609" t="s">
        <v>302</v>
      </c>
      <c r="U60" s="721" t="s">
        <v>869</v>
      </c>
      <c r="V60" s="715" t="s">
        <v>675</v>
      </c>
      <c r="W60" s="729" t="s">
        <v>298</v>
      </c>
      <c r="X60" s="738" t="s">
        <v>312</v>
      </c>
      <c r="Y60" s="649"/>
      <c r="Z60" s="313"/>
      <c r="AA60" s="285"/>
      <c r="AB60" s="314"/>
      <c r="AC60" s="315"/>
      <c r="AD60" s="316"/>
      <c r="AE60" s="317"/>
      <c r="AF60" s="346"/>
      <c r="AG60" s="174"/>
      <c r="AH60" s="145"/>
      <c r="AI60" s="174"/>
      <c r="AJ60" s="145"/>
      <c r="AK60" s="913"/>
      <c r="AL60" s="913"/>
      <c r="AM60" s="139"/>
    </row>
    <row r="61" spans="1:39" ht="27" customHeight="1" x14ac:dyDescent="0.2">
      <c r="A61" s="1198"/>
      <c r="B61" s="809"/>
      <c r="C61" s="1258"/>
      <c r="D61" s="811" t="s">
        <v>163</v>
      </c>
      <c r="E61" s="681" t="s">
        <v>158</v>
      </c>
      <c r="F61" s="663" t="s">
        <v>305</v>
      </c>
      <c r="G61" s="899"/>
      <c r="H61" s="197" t="s">
        <v>313</v>
      </c>
      <c r="I61" s="889"/>
      <c r="J61" s="889"/>
      <c r="K61" s="893"/>
      <c r="L61" s="909"/>
      <c r="M61" s="893"/>
      <c r="N61" s="817"/>
      <c r="O61" s="817"/>
      <c r="P61" s="824"/>
      <c r="Q61" s="827"/>
      <c r="R61" s="827"/>
      <c r="S61" s="815"/>
      <c r="T61" s="1220" t="s">
        <v>302</v>
      </c>
      <c r="U61" s="1222" t="s">
        <v>870</v>
      </c>
      <c r="V61" s="1236" t="s">
        <v>307</v>
      </c>
      <c r="W61" s="1127" t="s">
        <v>298</v>
      </c>
      <c r="X61" s="1124" t="s">
        <v>308</v>
      </c>
      <c r="Y61" s="1121"/>
      <c r="Z61" s="965"/>
      <c r="AA61" s="855"/>
      <c r="AB61" s="1432"/>
      <c r="AC61" s="1066"/>
      <c r="AD61" s="1063"/>
      <c r="AE61" s="1451"/>
      <c r="AF61" s="1454"/>
      <c r="AG61" s="140"/>
      <c r="AH61" s="143"/>
      <c r="AI61" s="140"/>
      <c r="AJ61" s="143"/>
      <c r="AK61" s="913"/>
      <c r="AL61" s="913"/>
      <c r="AM61" s="140"/>
    </row>
    <row r="62" spans="1:39" ht="34.5" customHeight="1" x14ac:dyDescent="0.2">
      <c r="A62" s="1198"/>
      <c r="B62" s="809"/>
      <c r="C62" s="1258"/>
      <c r="D62" s="809"/>
      <c r="E62" s="803" t="s">
        <v>160</v>
      </c>
      <c r="F62" s="663" t="s">
        <v>309</v>
      </c>
      <c r="G62" s="899"/>
      <c r="H62" s="803" t="s">
        <v>310</v>
      </c>
      <c r="I62" s="889"/>
      <c r="J62" s="889"/>
      <c r="K62" s="893"/>
      <c r="L62" s="909"/>
      <c r="M62" s="893"/>
      <c r="N62" s="817"/>
      <c r="O62" s="817"/>
      <c r="P62" s="824"/>
      <c r="Q62" s="827"/>
      <c r="R62" s="827"/>
      <c r="S62" s="815"/>
      <c r="T62" s="1234"/>
      <c r="U62" s="1235"/>
      <c r="V62" s="1237"/>
      <c r="W62" s="1128"/>
      <c r="X62" s="1125"/>
      <c r="Y62" s="1027"/>
      <c r="Z62" s="831"/>
      <c r="AA62" s="902"/>
      <c r="AB62" s="1433"/>
      <c r="AC62" s="1067"/>
      <c r="AD62" s="1064"/>
      <c r="AE62" s="1452"/>
      <c r="AF62" s="1455"/>
      <c r="AG62" s="140"/>
      <c r="AH62" s="143"/>
      <c r="AI62" s="140"/>
      <c r="AJ62" s="143"/>
      <c r="AK62" s="913"/>
      <c r="AL62" s="913"/>
      <c r="AM62" s="140"/>
    </row>
    <row r="63" spans="1:39" ht="27" customHeight="1" x14ac:dyDescent="0.2">
      <c r="A63" s="1198"/>
      <c r="B63" s="809"/>
      <c r="C63" s="1258"/>
      <c r="D63" s="809"/>
      <c r="E63" s="794"/>
      <c r="F63" s="663" t="s">
        <v>314</v>
      </c>
      <c r="G63" s="899"/>
      <c r="H63" s="794"/>
      <c r="I63" s="901"/>
      <c r="J63" s="901"/>
      <c r="K63" s="893"/>
      <c r="L63" s="909"/>
      <c r="M63" s="893"/>
      <c r="N63" s="817"/>
      <c r="O63" s="817"/>
      <c r="P63" s="824"/>
      <c r="Q63" s="828"/>
      <c r="R63" s="828"/>
      <c r="S63" s="815"/>
      <c r="T63" s="1234"/>
      <c r="U63" s="1235"/>
      <c r="V63" s="1237"/>
      <c r="W63" s="1128"/>
      <c r="X63" s="1125"/>
      <c r="Y63" s="1027"/>
      <c r="Z63" s="831"/>
      <c r="AA63" s="902"/>
      <c r="AB63" s="1433"/>
      <c r="AC63" s="1067"/>
      <c r="AD63" s="1064"/>
      <c r="AE63" s="1452"/>
      <c r="AF63" s="1455"/>
      <c r="AG63" s="140"/>
      <c r="AH63" s="143"/>
      <c r="AI63" s="140"/>
      <c r="AJ63" s="143"/>
      <c r="AK63" s="913"/>
      <c r="AL63" s="913"/>
      <c r="AM63" s="140"/>
    </row>
    <row r="64" spans="1:39" ht="22.5" customHeight="1" thickBot="1" x14ac:dyDescent="0.25">
      <c r="A64" s="1198"/>
      <c r="B64" s="809"/>
      <c r="C64" s="1259"/>
      <c r="D64" s="809"/>
      <c r="E64" s="795"/>
      <c r="F64" s="663" t="s">
        <v>252</v>
      </c>
      <c r="G64" s="899"/>
      <c r="H64" s="795"/>
      <c r="I64" s="889"/>
      <c r="J64" s="889"/>
      <c r="K64" s="894"/>
      <c r="L64" s="910"/>
      <c r="M64" s="894"/>
      <c r="N64" s="818"/>
      <c r="O64" s="818"/>
      <c r="P64" s="825"/>
      <c r="Q64" s="827"/>
      <c r="R64" s="827"/>
      <c r="S64" s="895"/>
      <c r="T64" s="1221"/>
      <c r="U64" s="1223"/>
      <c r="V64" s="1238"/>
      <c r="W64" s="1129"/>
      <c r="X64" s="1126"/>
      <c r="Y64" s="1122"/>
      <c r="Z64" s="966"/>
      <c r="AA64" s="1039"/>
      <c r="AB64" s="1434"/>
      <c r="AC64" s="1068"/>
      <c r="AD64" s="1065"/>
      <c r="AE64" s="1453"/>
      <c r="AF64" s="1456"/>
      <c r="AG64" s="141"/>
      <c r="AH64" s="150"/>
      <c r="AI64" s="141"/>
      <c r="AJ64" s="150"/>
      <c r="AK64" s="915"/>
      <c r="AL64" s="915"/>
      <c r="AM64" s="141"/>
    </row>
    <row r="65" spans="1:39" ht="51" customHeight="1" x14ac:dyDescent="0.2">
      <c r="A65" s="1198"/>
      <c r="B65" s="809"/>
      <c r="C65" s="1102">
        <v>11</v>
      </c>
      <c r="D65" s="809"/>
      <c r="E65" s="621" t="s">
        <v>157</v>
      </c>
      <c r="F65" s="646" t="s">
        <v>294</v>
      </c>
      <c r="G65" s="898" t="s">
        <v>668</v>
      </c>
      <c r="H65" s="578" t="s">
        <v>295</v>
      </c>
      <c r="I65" s="888" t="s">
        <v>12</v>
      </c>
      <c r="J65" s="888" t="s">
        <v>114</v>
      </c>
      <c r="K65" s="1251">
        <f>VLOOKUP(I65,'[4]MATRIZ CALIFICACIÓN'!$B$10:$C$14,2,0)</f>
        <v>2</v>
      </c>
      <c r="L65" s="909">
        <f>HLOOKUP(J65,'[4]MATRIZ CALIFICACIÓN'!$D$8:$F$9,2,0)</f>
        <v>2</v>
      </c>
      <c r="M65" s="893">
        <f>VALUE(CONCATENATE(K65,L65))</f>
        <v>22</v>
      </c>
      <c r="N65" s="817" t="str">
        <f>VLOOKUP(M65,'[7]MATRIZ CALIFICACIÓN'!$D$27:$E$69,2,0)</f>
        <v>MODERADA</v>
      </c>
      <c r="O65" s="1085" t="s">
        <v>315</v>
      </c>
      <c r="P65" s="824" t="s">
        <v>106</v>
      </c>
      <c r="Q65" s="826" t="s">
        <v>47</v>
      </c>
      <c r="R65" s="1061" t="s">
        <v>114</v>
      </c>
      <c r="S65" s="815" t="s">
        <v>10</v>
      </c>
      <c r="T65" s="848" t="s">
        <v>316</v>
      </c>
      <c r="U65" s="902" t="s">
        <v>317</v>
      </c>
      <c r="V65" s="812" t="s">
        <v>318</v>
      </c>
      <c r="W65" s="848" t="s">
        <v>298</v>
      </c>
      <c r="X65" s="902" t="s">
        <v>676</v>
      </c>
      <c r="Y65" s="1123"/>
      <c r="Z65" s="1078"/>
      <c r="AA65" s="1078"/>
      <c r="AB65" s="1078"/>
      <c r="AC65" s="1457"/>
      <c r="AD65" s="1507"/>
      <c r="AE65" s="1422"/>
      <c r="AF65" s="1424"/>
      <c r="AG65" s="139"/>
      <c r="AH65" s="142"/>
      <c r="AI65" s="139"/>
      <c r="AJ65" s="142"/>
      <c r="AK65" s="933"/>
      <c r="AL65" s="937"/>
      <c r="AM65" s="139"/>
    </row>
    <row r="66" spans="1:39" ht="39" customHeight="1" x14ac:dyDescent="0.2">
      <c r="A66" s="1198"/>
      <c r="B66" s="809"/>
      <c r="C66" s="1201"/>
      <c r="D66" s="809"/>
      <c r="E66" s="803" t="s">
        <v>160</v>
      </c>
      <c r="F66" s="663" t="s">
        <v>299</v>
      </c>
      <c r="G66" s="899"/>
      <c r="H66" s="228" t="s">
        <v>310</v>
      </c>
      <c r="I66" s="889"/>
      <c r="J66" s="889"/>
      <c r="K66" s="1251"/>
      <c r="L66" s="909"/>
      <c r="M66" s="893"/>
      <c r="N66" s="817"/>
      <c r="O66" s="1085"/>
      <c r="P66" s="824"/>
      <c r="Q66" s="827"/>
      <c r="R66" s="859"/>
      <c r="S66" s="815"/>
      <c r="T66" s="848"/>
      <c r="U66" s="902"/>
      <c r="V66" s="812"/>
      <c r="W66" s="848"/>
      <c r="X66" s="902"/>
      <c r="Y66" s="834"/>
      <c r="Z66" s="902"/>
      <c r="AA66" s="902"/>
      <c r="AB66" s="902"/>
      <c r="AC66" s="1458"/>
      <c r="AD66" s="1064"/>
      <c r="AE66" s="1070"/>
      <c r="AF66" s="1425"/>
      <c r="AG66" s="140"/>
      <c r="AH66" s="143"/>
      <c r="AI66" s="140"/>
      <c r="AJ66" s="143"/>
      <c r="AK66" s="913"/>
      <c r="AL66" s="922"/>
      <c r="AM66" s="140"/>
    </row>
    <row r="67" spans="1:39" ht="36" customHeight="1" x14ac:dyDescent="0.2">
      <c r="A67" s="1198"/>
      <c r="B67" s="809"/>
      <c r="C67" s="1201"/>
      <c r="D67" s="809"/>
      <c r="E67" s="794"/>
      <c r="F67" s="811" t="s">
        <v>319</v>
      </c>
      <c r="G67" s="899"/>
      <c r="H67" s="811" t="s">
        <v>320</v>
      </c>
      <c r="I67" s="889"/>
      <c r="J67" s="889"/>
      <c r="K67" s="1251"/>
      <c r="L67" s="909"/>
      <c r="M67" s="893"/>
      <c r="N67" s="817"/>
      <c r="O67" s="1085"/>
      <c r="P67" s="824"/>
      <c r="Q67" s="827"/>
      <c r="R67" s="859"/>
      <c r="S67" s="815"/>
      <c r="T67" s="848"/>
      <c r="U67" s="902"/>
      <c r="V67" s="812"/>
      <c r="W67" s="848"/>
      <c r="X67" s="902"/>
      <c r="Y67" s="834"/>
      <c r="Z67" s="902"/>
      <c r="AA67" s="902"/>
      <c r="AB67" s="902"/>
      <c r="AC67" s="1458"/>
      <c r="AD67" s="1064"/>
      <c r="AE67" s="1070"/>
      <c r="AF67" s="1425"/>
      <c r="AG67" s="140"/>
      <c r="AH67" s="143"/>
      <c r="AI67" s="140"/>
      <c r="AJ67" s="143"/>
      <c r="AK67" s="913"/>
      <c r="AL67" s="922"/>
      <c r="AM67" s="140"/>
    </row>
    <row r="68" spans="1:39" ht="27.75" customHeight="1" x14ac:dyDescent="0.2">
      <c r="A68" s="1198"/>
      <c r="B68" s="809"/>
      <c r="C68" s="1201"/>
      <c r="D68" s="809"/>
      <c r="E68" s="794"/>
      <c r="F68" s="809"/>
      <c r="G68" s="899"/>
      <c r="H68" s="809"/>
      <c r="I68" s="901"/>
      <c r="J68" s="901"/>
      <c r="K68" s="1251"/>
      <c r="L68" s="909"/>
      <c r="M68" s="893"/>
      <c r="N68" s="817"/>
      <c r="O68" s="1085"/>
      <c r="P68" s="824"/>
      <c r="Q68" s="828"/>
      <c r="R68" s="860"/>
      <c r="S68" s="815"/>
      <c r="T68" s="848"/>
      <c r="U68" s="902"/>
      <c r="V68" s="812"/>
      <c r="W68" s="848"/>
      <c r="X68" s="902"/>
      <c r="Y68" s="834"/>
      <c r="Z68" s="902"/>
      <c r="AA68" s="902"/>
      <c r="AB68" s="902"/>
      <c r="AC68" s="1458"/>
      <c r="AD68" s="1064"/>
      <c r="AE68" s="1070"/>
      <c r="AF68" s="1425"/>
      <c r="AG68" s="140"/>
      <c r="AH68" s="143"/>
      <c r="AI68" s="140"/>
      <c r="AJ68" s="143"/>
      <c r="AK68" s="913"/>
      <c r="AL68" s="922"/>
      <c r="AM68" s="140"/>
    </row>
    <row r="69" spans="1:39" ht="62.25" customHeight="1" thickBot="1" x14ac:dyDescent="0.25">
      <c r="A69" s="1198"/>
      <c r="B69" s="809"/>
      <c r="C69" s="1201"/>
      <c r="D69" s="911"/>
      <c r="E69" s="795"/>
      <c r="F69" s="911"/>
      <c r="G69" s="899"/>
      <c r="H69" s="911"/>
      <c r="I69" s="889"/>
      <c r="J69" s="889"/>
      <c r="K69" s="1495"/>
      <c r="L69" s="1180"/>
      <c r="M69" s="1194"/>
      <c r="N69" s="818"/>
      <c r="O69" s="1086"/>
      <c r="P69" s="825"/>
      <c r="Q69" s="827"/>
      <c r="R69" s="859"/>
      <c r="S69" s="895"/>
      <c r="T69" s="849"/>
      <c r="U69" s="856"/>
      <c r="V69" s="846"/>
      <c r="W69" s="849"/>
      <c r="X69" s="856"/>
      <c r="Y69" s="832"/>
      <c r="Z69" s="856"/>
      <c r="AA69" s="856"/>
      <c r="AB69" s="856"/>
      <c r="AC69" s="1459"/>
      <c r="AD69" s="1508"/>
      <c r="AE69" s="1423"/>
      <c r="AF69" s="1426"/>
      <c r="AG69" s="140"/>
      <c r="AH69" s="143"/>
      <c r="AI69" s="140"/>
      <c r="AJ69" s="143"/>
      <c r="AK69" s="914"/>
      <c r="AL69" s="923"/>
      <c r="AM69" s="140"/>
    </row>
    <row r="70" spans="1:39" ht="144" customHeight="1" x14ac:dyDescent="0.2">
      <c r="A70" s="1198"/>
      <c r="B70" s="809"/>
      <c r="C70" s="1102">
        <v>12</v>
      </c>
      <c r="D70" s="811" t="s">
        <v>162</v>
      </c>
      <c r="E70" s="621" t="s">
        <v>157</v>
      </c>
      <c r="F70" s="646" t="s">
        <v>294</v>
      </c>
      <c r="G70" s="898" t="s">
        <v>669</v>
      </c>
      <c r="H70" s="578" t="s">
        <v>313</v>
      </c>
      <c r="I70" s="888" t="s">
        <v>12</v>
      </c>
      <c r="J70" s="888" t="s">
        <v>114</v>
      </c>
      <c r="K70" s="1083">
        <f>VLOOKUP(I70,'[4]MATRIZ CALIFICACIÓN'!$B$10:$C$14,2,0)</f>
        <v>2</v>
      </c>
      <c r="L70" s="1358">
        <f>HLOOKUP(J70,'[4]MATRIZ CALIFICACIÓN'!$D$8:$F$9,2,0)</f>
        <v>2</v>
      </c>
      <c r="M70" s="873">
        <f>VALUE(CONCATENATE(K70,L70))</f>
        <v>22</v>
      </c>
      <c r="N70" s="817" t="str">
        <f>VLOOKUP(M70,'[7]MATRIZ CALIFICACIÓN'!$D$27:$E$69,2,0)</f>
        <v>MODERADA</v>
      </c>
      <c r="O70" s="643" t="s">
        <v>677</v>
      </c>
      <c r="P70" s="837" t="s">
        <v>106</v>
      </c>
      <c r="Q70" s="826" t="s">
        <v>47</v>
      </c>
      <c r="R70" s="1061" t="s">
        <v>114</v>
      </c>
      <c r="S70" s="815" t="s">
        <v>10</v>
      </c>
      <c r="T70" s="797" t="s">
        <v>321</v>
      </c>
      <c r="U70" s="902" t="s">
        <v>322</v>
      </c>
      <c r="V70" s="812" t="s">
        <v>323</v>
      </c>
      <c r="W70" s="848" t="s">
        <v>298</v>
      </c>
      <c r="X70" s="902" t="s">
        <v>678</v>
      </c>
      <c r="Y70" s="649"/>
      <c r="Z70" s="286"/>
      <c r="AA70" s="304"/>
      <c r="AB70" s="318"/>
      <c r="AC70" s="319"/>
      <c r="AD70" s="320"/>
      <c r="AE70" s="321"/>
      <c r="AF70" s="322"/>
      <c r="AG70" s="174"/>
      <c r="AH70" s="145"/>
      <c r="AI70" s="174"/>
      <c r="AJ70" s="145"/>
      <c r="AK70" s="913"/>
      <c r="AL70" s="913"/>
      <c r="AM70" s="174"/>
    </row>
    <row r="71" spans="1:39" ht="61.5" customHeight="1" x14ac:dyDescent="0.2">
      <c r="A71" s="1198"/>
      <c r="B71" s="809"/>
      <c r="C71" s="1201"/>
      <c r="D71" s="809"/>
      <c r="E71" s="803" t="s">
        <v>160</v>
      </c>
      <c r="F71" s="663" t="s">
        <v>299</v>
      </c>
      <c r="G71" s="899"/>
      <c r="H71" s="197" t="s">
        <v>310</v>
      </c>
      <c r="I71" s="889"/>
      <c r="J71" s="889"/>
      <c r="K71" s="812"/>
      <c r="L71" s="1183"/>
      <c r="M71" s="824"/>
      <c r="N71" s="817"/>
      <c r="O71" s="189" t="s">
        <v>324</v>
      </c>
      <c r="P71" s="824"/>
      <c r="Q71" s="827"/>
      <c r="R71" s="859"/>
      <c r="S71" s="815"/>
      <c r="T71" s="797"/>
      <c r="U71" s="902"/>
      <c r="V71" s="812"/>
      <c r="W71" s="848"/>
      <c r="X71" s="902"/>
      <c r="Y71" s="1121"/>
      <c r="Z71" s="824"/>
      <c r="AA71" s="794"/>
      <c r="AB71" s="1390"/>
      <c r="AC71" s="276"/>
      <c r="AD71" s="262"/>
      <c r="AE71" s="185"/>
      <c r="AF71" s="275"/>
      <c r="AG71" s="140"/>
      <c r="AH71" s="143"/>
      <c r="AI71" s="140"/>
      <c r="AJ71" s="143"/>
      <c r="AK71" s="913"/>
      <c r="AL71" s="913"/>
      <c r="AM71" s="140"/>
    </row>
    <row r="72" spans="1:39" ht="63" customHeight="1" x14ac:dyDescent="0.2">
      <c r="A72" s="1198"/>
      <c r="B72" s="809"/>
      <c r="C72" s="1201"/>
      <c r="D72" s="809"/>
      <c r="E72" s="794"/>
      <c r="F72" s="663" t="s">
        <v>325</v>
      </c>
      <c r="G72" s="899"/>
      <c r="H72" s="803" t="s">
        <v>326</v>
      </c>
      <c r="I72" s="889"/>
      <c r="J72" s="889"/>
      <c r="K72" s="812"/>
      <c r="L72" s="1183"/>
      <c r="M72" s="824"/>
      <c r="N72" s="817"/>
      <c r="O72" s="871" t="s">
        <v>327</v>
      </c>
      <c r="P72" s="824"/>
      <c r="Q72" s="827"/>
      <c r="R72" s="859"/>
      <c r="S72" s="815"/>
      <c r="T72" s="797"/>
      <c r="U72" s="902"/>
      <c r="V72" s="812"/>
      <c r="W72" s="848"/>
      <c r="X72" s="902"/>
      <c r="Y72" s="1027"/>
      <c r="Z72" s="824"/>
      <c r="AA72" s="794"/>
      <c r="AB72" s="1391"/>
      <c r="AC72" s="1066"/>
      <c r="AD72" s="1063"/>
      <c r="AE72" s="1069"/>
      <c r="AF72" s="1072"/>
      <c r="AG72" s="140"/>
      <c r="AH72" s="143"/>
      <c r="AI72" s="140"/>
      <c r="AJ72" s="143"/>
      <c r="AK72" s="913"/>
      <c r="AL72" s="913"/>
      <c r="AM72" s="140"/>
    </row>
    <row r="73" spans="1:39" ht="20.25" customHeight="1" x14ac:dyDescent="0.2">
      <c r="A73" s="1198"/>
      <c r="B73" s="809"/>
      <c r="C73" s="1201"/>
      <c r="D73" s="809"/>
      <c r="E73" s="794"/>
      <c r="F73" s="811" t="s">
        <v>328</v>
      </c>
      <c r="G73" s="899"/>
      <c r="H73" s="794"/>
      <c r="I73" s="901"/>
      <c r="J73" s="901"/>
      <c r="K73" s="812"/>
      <c r="L73" s="1183"/>
      <c r="M73" s="824"/>
      <c r="N73" s="817"/>
      <c r="O73" s="822"/>
      <c r="P73" s="824"/>
      <c r="Q73" s="828"/>
      <c r="R73" s="860"/>
      <c r="S73" s="815"/>
      <c r="T73" s="797"/>
      <c r="U73" s="902"/>
      <c r="V73" s="812"/>
      <c r="W73" s="848"/>
      <c r="X73" s="902"/>
      <c r="Y73" s="1027"/>
      <c r="Z73" s="824"/>
      <c r="AA73" s="794"/>
      <c r="AB73" s="1391"/>
      <c r="AC73" s="1067"/>
      <c r="AD73" s="1064"/>
      <c r="AE73" s="1070"/>
      <c r="AF73" s="1073"/>
      <c r="AG73" s="140"/>
      <c r="AH73" s="143"/>
      <c r="AI73" s="140"/>
      <c r="AJ73" s="143"/>
      <c r="AK73" s="913"/>
      <c r="AL73" s="913"/>
      <c r="AM73" s="140"/>
    </row>
    <row r="74" spans="1:39" ht="39" customHeight="1" thickBot="1" x14ac:dyDescent="0.25">
      <c r="A74" s="1199"/>
      <c r="B74" s="810"/>
      <c r="C74" s="1202"/>
      <c r="D74" s="810"/>
      <c r="E74" s="804"/>
      <c r="F74" s="810"/>
      <c r="G74" s="1253"/>
      <c r="H74" s="804"/>
      <c r="I74" s="1193"/>
      <c r="J74" s="1193"/>
      <c r="K74" s="813"/>
      <c r="L74" s="1307"/>
      <c r="M74" s="838"/>
      <c r="N74" s="1175"/>
      <c r="O74" s="823"/>
      <c r="P74" s="838"/>
      <c r="Q74" s="829"/>
      <c r="R74" s="1165"/>
      <c r="S74" s="830"/>
      <c r="T74" s="1239"/>
      <c r="U74" s="1039"/>
      <c r="V74" s="813"/>
      <c r="W74" s="1160"/>
      <c r="X74" s="1039"/>
      <c r="Y74" s="1122"/>
      <c r="Z74" s="838"/>
      <c r="AA74" s="804"/>
      <c r="AB74" s="1392"/>
      <c r="AC74" s="1068"/>
      <c r="AD74" s="1065"/>
      <c r="AE74" s="1071"/>
      <c r="AF74" s="1074"/>
      <c r="AG74" s="141"/>
      <c r="AH74" s="144"/>
      <c r="AI74" s="141"/>
      <c r="AJ74" s="144"/>
      <c r="AK74" s="915"/>
      <c r="AL74" s="915"/>
      <c r="AM74" s="141"/>
    </row>
    <row r="75" spans="1:39" ht="74.25" customHeight="1" x14ac:dyDescent="0.2">
      <c r="A75" s="1197" t="s">
        <v>522</v>
      </c>
      <c r="B75" s="808" t="s">
        <v>742</v>
      </c>
      <c r="C75" s="1100">
        <v>13</v>
      </c>
      <c r="D75" s="808" t="s">
        <v>165</v>
      </c>
      <c r="E75" s="619" t="s">
        <v>160</v>
      </c>
      <c r="F75" s="662" t="s">
        <v>499</v>
      </c>
      <c r="G75" s="1178" t="s">
        <v>500</v>
      </c>
      <c r="H75" s="198" t="s">
        <v>330</v>
      </c>
      <c r="I75" s="1062" t="s">
        <v>12</v>
      </c>
      <c r="J75" s="1062" t="s">
        <v>114</v>
      </c>
      <c r="K75" s="892">
        <f>VLOOKUP(I75,'[8]MATRIZ CALIFICACIÓN'!$B$10:$C$14,2,0)</f>
        <v>2</v>
      </c>
      <c r="L75" s="908">
        <f>HLOOKUP(J75,'[8]MATRIZ CALIFICACIÓN'!$D$8:$F$9,2,0)</f>
        <v>2</v>
      </c>
      <c r="M75" s="892">
        <f>VALUE(CONCATENATE(K75,L75))</f>
        <v>22</v>
      </c>
      <c r="N75" s="1172" t="str">
        <f>VLOOKUP(M75,'[8]MATRIZ CALIFICACIÓN'!$D$27:$E$69,2,0)</f>
        <v>MODERADA</v>
      </c>
      <c r="O75" s="610" t="s">
        <v>871</v>
      </c>
      <c r="P75" s="873" t="s">
        <v>106</v>
      </c>
      <c r="Q75" s="882" t="s">
        <v>47</v>
      </c>
      <c r="R75" s="858" t="s">
        <v>114</v>
      </c>
      <c r="S75" s="881" t="s">
        <v>10</v>
      </c>
      <c r="T75" s="967" t="s">
        <v>873</v>
      </c>
      <c r="U75" s="1114" t="s">
        <v>680</v>
      </c>
      <c r="V75" s="1135" t="s">
        <v>681</v>
      </c>
      <c r="W75" s="875" t="s">
        <v>682</v>
      </c>
      <c r="X75" s="1024" t="s">
        <v>683</v>
      </c>
      <c r="Y75" s="1029"/>
      <c r="Z75" s="1401"/>
      <c r="AA75" s="972"/>
      <c r="AB75" s="1026"/>
      <c r="AC75" s="975"/>
      <c r="AD75" s="1075"/>
      <c r="AE75" s="972"/>
      <c r="AF75" s="973"/>
      <c r="AG75" s="324"/>
      <c r="AH75" s="325"/>
      <c r="AI75" s="324"/>
      <c r="AJ75" s="325"/>
      <c r="AK75" s="933"/>
      <c r="AL75" s="933"/>
      <c r="AM75" s="324"/>
    </row>
    <row r="76" spans="1:39" ht="51.75" customHeight="1" x14ac:dyDescent="0.2">
      <c r="A76" s="1198"/>
      <c r="B76" s="809"/>
      <c r="C76" s="1101"/>
      <c r="D76" s="809"/>
      <c r="E76" s="803" t="s">
        <v>157</v>
      </c>
      <c r="F76" s="663" t="s">
        <v>299</v>
      </c>
      <c r="G76" s="899"/>
      <c r="H76" s="197" t="s">
        <v>332</v>
      </c>
      <c r="I76" s="889"/>
      <c r="J76" s="889"/>
      <c r="K76" s="893"/>
      <c r="L76" s="909"/>
      <c r="M76" s="893"/>
      <c r="N76" s="817"/>
      <c r="O76" s="816" t="s">
        <v>872</v>
      </c>
      <c r="P76" s="824"/>
      <c r="Q76" s="827"/>
      <c r="R76" s="859"/>
      <c r="S76" s="815"/>
      <c r="T76" s="841"/>
      <c r="U76" s="1115"/>
      <c r="V76" s="867"/>
      <c r="W76" s="969"/>
      <c r="X76" s="1025"/>
      <c r="Y76" s="1030"/>
      <c r="Z76" s="1402"/>
      <c r="AA76" s="930"/>
      <c r="AB76" s="1027"/>
      <c r="AC76" s="976"/>
      <c r="AD76" s="1076"/>
      <c r="AE76" s="930"/>
      <c r="AF76" s="974"/>
      <c r="AG76" s="202"/>
      <c r="AH76" s="201"/>
      <c r="AI76" s="202"/>
      <c r="AJ76" s="201"/>
      <c r="AK76" s="913"/>
      <c r="AL76" s="913"/>
      <c r="AM76" s="202"/>
    </row>
    <row r="77" spans="1:39" ht="104.25" customHeight="1" x14ac:dyDescent="0.2">
      <c r="A77" s="1198"/>
      <c r="B77" s="809"/>
      <c r="C77" s="1101"/>
      <c r="D77" s="809"/>
      <c r="E77" s="794"/>
      <c r="F77" s="663" t="s">
        <v>501</v>
      </c>
      <c r="G77" s="899"/>
      <c r="H77" s="197" t="s">
        <v>334</v>
      </c>
      <c r="I77" s="889"/>
      <c r="J77" s="889"/>
      <c r="K77" s="893"/>
      <c r="L77" s="909"/>
      <c r="M77" s="893"/>
      <c r="N77" s="817"/>
      <c r="O77" s="817"/>
      <c r="P77" s="824"/>
      <c r="Q77" s="827"/>
      <c r="R77" s="859"/>
      <c r="S77" s="815"/>
      <c r="T77" s="839" t="s">
        <v>873</v>
      </c>
      <c r="U77" s="842" t="s">
        <v>684</v>
      </c>
      <c r="V77" s="971" t="s">
        <v>681</v>
      </c>
      <c r="W77" s="1132" t="s">
        <v>682</v>
      </c>
      <c r="X77" s="1133" t="s">
        <v>683</v>
      </c>
      <c r="Y77" s="1030"/>
      <c r="Z77" s="1402"/>
      <c r="AA77" s="930"/>
      <c r="AB77" s="1027"/>
      <c r="AC77" s="976"/>
      <c r="AD77" s="1076"/>
      <c r="AE77" s="930"/>
      <c r="AF77" s="974"/>
      <c r="AG77" s="202"/>
      <c r="AH77" s="201"/>
      <c r="AI77" s="202"/>
      <c r="AJ77" s="201"/>
      <c r="AK77" s="913"/>
      <c r="AL77" s="913"/>
      <c r="AM77" s="202"/>
    </row>
    <row r="78" spans="1:39" ht="18.75" customHeight="1" x14ac:dyDescent="0.2">
      <c r="A78" s="1198"/>
      <c r="B78" s="809"/>
      <c r="C78" s="1101"/>
      <c r="D78" s="809"/>
      <c r="E78" s="794"/>
      <c r="F78" s="811" t="s">
        <v>333</v>
      </c>
      <c r="G78" s="899"/>
      <c r="H78" s="803" t="s">
        <v>502</v>
      </c>
      <c r="I78" s="901"/>
      <c r="J78" s="901"/>
      <c r="K78" s="893"/>
      <c r="L78" s="909"/>
      <c r="M78" s="893"/>
      <c r="N78" s="817"/>
      <c r="O78" s="817"/>
      <c r="P78" s="824"/>
      <c r="Q78" s="828"/>
      <c r="R78" s="860"/>
      <c r="S78" s="815"/>
      <c r="T78" s="840"/>
      <c r="U78" s="843"/>
      <c r="V78" s="866"/>
      <c r="W78" s="876"/>
      <c r="X78" s="1134"/>
      <c r="Y78" s="1030"/>
      <c r="Z78" s="1402"/>
      <c r="AA78" s="930"/>
      <c r="AB78" s="1027"/>
      <c r="AC78" s="976"/>
      <c r="AD78" s="1076"/>
      <c r="AE78" s="930"/>
      <c r="AF78" s="974"/>
      <c r="AG78" s="202"/>
      <c r="AH78" s="201"/>
      <c r="AI78" s="202"/>
      <c r="AJ78" s="201"/>
      <c r="AK78" s="913"/>
      <c r="AL78" s="913"/>
      <c r="AM78" s="202"/>
    </row>
    <row r="79" spans="1:39" ht="78.75" customHeight="1" thickBot="1" x14ac:dyDescent="0.25">
      <c r="A79" s="1198"/>
      <c r="B79" s="809"/>
      <c r="C79" s="1102"/>
      <c r="D79" s="809"/>
      <c r="E79" s="795"/>
      <c r="F79" s="911"/>
      <c r="G79" s="899"/>
      <c r="H79" s="795"/>
      <c r="I79" s="889"/>
      <c r="J79" s="889"/>
      <c r="K79" s="894"/>
      <c r="L79" s="910"/>
      <c r="M79" s="894"/>
      <c r="N79" s="818"/>
      <c r="O79" s="818"/>
      <c r="P79" s="825"/>
      <c r="Q79" s="827"/>
      <c r="R79" s="859"/>
      <c r="S79" s="895"/>
      <c r="T79" s="841"/>
      <c r="U79" s="844"/>
      <c r="V79" s="867"/>
      <c r="W79" s="969"/>
      <c r="X79" s="1025"/>
      <c r="Y79" s="1031"/>
      <c r="Z79" s="1403"/>
      <c r="AA79" s="931"/>
      <c r="AB79" s="1028"/>
      <c r="AC79" s="977"/>
      <c r="AD79" s="1077"/>
      <c r="AE79" s="931"/>
      <c r="AF79" s="920"/>
      <c r="AG79" s="174"/>
      <c r="AH79" s="145"/>
      <c r="AI79" s="174"/>
      <c r="AJ79" s="145"/>
      <c r="AK79" s="914"/>
      <c r="AL79" s="914"/>
      <c r="AM79" s="174"/>
    </row>
    <row r="80" spans="1:39" ht="85.5" customHeight="1" x14ac:dyDescent="0.2">
      <c r="A80" s="1198"/>
      <c r="B80" s="809"/>
      <c r="C80" s="1201">
        <v>14</v>
      </c>
      <c r="D80" s="809"/>
      <c r="E80" s="681" t="s">
        <v>157</v>
      </c>
      <c r="F80" s="663" t="s">
        <v>503</v>
      </c>
      <c r="G80" s="1216" t="s">
        <v>874</v>
      </c>
      <c r="H80" s="228" t="s">
        <v>502</v>
      </c>
      <c r="I80" s="889" t="s">
        <v>12</v>
      </c>
      <c r="J80" s="889" t="s">
        <v>114</v>
      </c>
      <c r="K80" s="1250">
        <f>VLOOKUP(I80,'[4]MATRIZ CALIFICACIÓN'!$B$10:$C$14,2,0)</f>
        <v>2</v>
      </c>
      <c r="L80" s="1179">
        <f>HLOOKUP(J80,'[4]MATRIZ CALIFICACIÓN'!$D$8:$F$9,2,0)</f>
        <v>2</v>
      </c>
      <c r="M80" s="1189">
        <f>VALUE(CONCATENATE(K80,L80))</f>
        <v>22</v>
      </c>
      <c r="N80" s="816" t="str">
        <f>VLOOKUP(M80,'[8]MATRIZ CALIFICACIÓN'!$D$27:$E$69,2,0)</f>
        <v>MODERADA</v>
      </c>
      <c r="O80" s="677" t="s">
        <v>504</v>
      </c>
      <c r="P80" s="837" t="s">
        <v>106</v>
      </c>
      <c r="Q80" s="827" t="s">
        <v>47</v>
      </c>
      <c r="R80" s="859" t="s">
        <v>114</v>
      </c>
      <c r="S80" s="1116" t="s">
        <v>10</v>
      </c>
      <c r="T80" s="704" t="s">
        <v>873</v>
      </c>
      <c r="U80" s="612" t="s">
        <v>875</v>
      </c>
      <c r="V80" s="716" t="s">
        <v>681</v>
      </c>
      <c r="W80" s="613" t="s">
        <v>682</v>
      </c>
      <c r="X80" s="235" t="s">
        <v>683</v>
      </c>
      <c r="Y80" s="733"/>
      <c r="Z80" s="326"/>
      <c r="AA80" s="291"/>
      <c r="AB80" s="297"/>
      <c r="AC80" s="978"/>
      <c r="AD80" s="979"/>
      <c r="AE80" s="927"/>
      <c r="AF80" s="1005"/>
      <c r="AG80" s="202"/>
      <c r="AH80" s="201"/>
      <c r="AI80" s="202"/>
      <c r="AJ80" s="201"/>
      <c r="AK80" s="912"/>
      <c r="AL80" s="912"/>
      <c r="AM80" s="200"/>
    </row>
    <row r="81" spans="1:39" ht="70.5" customHeight="1" x14ac:dyDescent="0.2">
      <c r="A81" s="1198"/>
      <c r="B81" s="809"/>
      <c r="C81" s="1201"/>
      <c r="D81" s="809"/>
      <c r="E81" s="681" t="s">
        <v>160</v>
      </c>
      <c r="F81" s="663" t="s">
        <v>505</v>
      </c>
      <c r="G81" s="1216"/>
      <c r="H81" s="228" t="s">
        <v>506</v>
      </c>
      <c r="I81" s="889"/>
      <c r="J81" s="889"/>
      <c r="K81" s="1251"/>
      <c r="L81" s="909"/>
      <c r="M81" s="893"/>
      <c r="N81" s="817"/>
      <c r="O81" s="1084" t="s">
        <v>507</v>
      </c>
      <c r="P81" s="824"/>
      <c r="Q81" s="827"/>
      <c r="R81" s="859"/>
      <c r="S81" s="1117"/>
      <c r="T81" s="839" t="s">
        <v>873</v>
      </c>
      <c r="U81" s="842" t="s">
        <v>684</v>
      </c>
      <c r="V81" s="845" t="s">
        <v>681</v>
      </c>
      <c r="W81" s="847" t="s">
        <v>682</v>
      </c>
      <c r="X81" s="850" t="s">
        <v>683</v>
      </c>
      <c r="Y81" s="1130"/>
      <c r="Z81" s="935"/>
      <c r="AA81" s="935"/>
      <c r="AB81" s="1021"/>
      <c r="AC81" s="976"/>
      <c r="AD81" s="980"/>
      <c r="AE81" s="930"/>
      <c r="AF81" s="1006"/>
      <c r="AG81" s="202"/>
      <c r="AH81" s="201"/>
      <c r="AI81" s="202"/>
      <c r="AJ81" s="201"/>
      <c r="AK81" s="913"/>
      <c r="AL81" s="913"/>
      <c r="AM81" s="202"/>
    </row>
    <row r="82" spans="1:39" ht="21.75" customHeight="1" x14ac:dyDescent="0.2">
      <c r="A82" s="1198"/>
      <c r="B82" s="809"/>
      <c r="C82" s="1201"/>
      <c r="D82" s="809"/>
      <c r="E82" s="803" t="s">
        <v>158</v>
      </c>
      <c r="F82" s="811" t="s">
        <v>508</v>
      </c>
      <c r="G82" s="1216"/>
      <c r="H82" s="228" t="s">
        <v>334</v>
      </c>
      <c r="I82" s="889"/>
      <c r="J82" s="889"/>
      <c r="K82" s="1251"/>
      <c r="L82" s="909"/>
      <c r="M82" s="893"/>
      <c r="N82" s="817"/>
      <c r="O82" s="1085"/>
      <c r="P82" s="824"/>
      <c r="Q82" s="827"/>
      <c r="R82" s="859"/>
      <c r="S82" s="1117"/>
      <c r="T82" s="840"/>
      <c r="U82" s="843"/>
      <c r="V82" s="812"/>
      <c r="W82" s="848"/>
      <c r="X82" s="851"/>
      <c r="Y82" s="1130"/>
      <c r="Z82" s="935"/>
      <c r="AA82" s="935"/>
      <c r="AB82" s="1022"/>
      <c r="AC82" s="976"/>
      <c r="AD82" s="980"/>
      <c r="AE82" s="930"/>
      <c r="AF82" s="1006"/>
      <c r="AG82" s="202"/>
      <c r="AH82" s="201"/>
      <c r="AI82" s="202"/>
      <c r="AJ82" s="201"/>
      <c r="AK82" s="913"/>
      <c r="AL82" s="913"/>
      <c r="AM82" s="202"/>
    </row>
    <row r="83" spans="1:39" ht="21.75" customHeight="1" x14ac:dyDescent="0.2">
      <c r="A83" s="1198"/>
      <c r="B83" s="809"/>
      <c r="C83" s="1201"/>
      <c r="D83" s="809"/>
      <c r="E83" s="794"/>
      <c r="F83" s="809"/>
      <c r="G83" s="1216"/>
      <c r="H83" s="811" t="s">
        <v>509</v>
      </c>
      <c r="I83" s="901"/>
      <c r="J83" s="901"/>
      <c r="K83" s="1251"/>
      <c r="L83" s="909"/>
      <c r="M83" s="893"/>
      <c r="N83" s="817"/>
      <c r="O83" s="1085"/>
      <c r="P83" s="824"/>
      <c r="Q83" s="828"/>
      <c r="R83" s="860"/>
      <c r="S83" s="1117"/>
      <c r="T83" s="840"/>
      <c r="U83" s="843"/>
      <c r="V83" s="812"/>
      <c r="W83" s="848"/>
      <c r="X83" s="851"/>
      <c r="Y83" s="1130"/>
      <c r="Z83" s="935"/>
      <c r="AA83" s="935"/>
      <c r="AB83" s="1022"/>
      <c r="AC83" s="976"/>
      <c r="AD83" s="980"/>
      <c r="AE83" s="930"/>
      <c r="AF83" s="1006"/>
      <c r="AG83" s="202"/>
      <c r="AH83" s="201"/>
      <c r="AI83" s="202"/>
      <c r="AJ83" s="201"/>
      <c r="AK83" s="913"/>
      <c r="AL83" s="913"/>
      <c r="AM83" s="202"/>
    </row>
    <row r="84" spans="1:39" ht="69" customHeight="1" thickBot="1" x14ac:dyDescent="0.25">
      <c r="A84" s="1198"/>
      <c r="B84" s="809"/>
      <c r="C84" s="1201"/>
      <c r="D84" s="809"/>
      <c r="E84" s="795"/>
      <c r="F84" s="911"/>
      <c r="G84" s="1360"/>
      <c r="H84" s="911"/>
      <c r="I84" s="889"/>
      <c r="J84" s="889"/>
      <c r="K84" s="1252"/>
      <c r="L84" s="910"/>
      <c r="M84" s="894"/>
      <c r="N84" s="818"/>
      <c r="O84" s="1086"/>
      <c r="P84" s="825"/>
      <c r="Q84" s="827"/>
      <c r="R84" s="859"/>
      <c r="S84" s="1118"/>
      <c r="T84" s="841"/>
      <c r="U84" s="844"/>
      <c r="V84" s="846"/>
      <c r="W84" s="849"/>
      <c r="X84" s="852"/>
      <c r="Y84" s="1131"/>
      <c r="Z84" s="936"/>
      <c r="AA84" s="936"/>
      <c r="AB84" s="1023"/>
      <c r="AC84" s="977"/>
      <c r="AD84" s="981"/>
      <c r="AE84" s="931"/>
      <c r="AF84" s="1007"/>
      <c r="AG84" s="202"/>
      <c r="AH84" s="201"/>
      <c r="AI84" s="202"/>
      <c r="AJ84" s="201"/>
      <c r="AK84" s="914"/>
      <c r="AL84" s="914"/>
      <c r="AM84" s="174"/>
    </row>
    <row r="85" spans="1:39" ht="86.25" customHeight="1" x14ac:dyDescent="0.2">
      <c r="A85" s="1198"/>
      <c r="B85" s="809"/>
      <c r="C85" s="1201">
        <v>15</v>
      </c>
      <c r="D85" s="809"/>
      <c r="E85" s="681" t="s">
        <v>160</v>
      </c>
      <c r="F85" s="663" t="s">
        <v>510</v>
      </c>
      <c r="G85" s="900" t="s">
        <v>876</v>
      </c>
      <c r="H85" s="228" t="s">
        <v>511</v>
      </c>
      <c r="I85" s="889" t="s">
        <v>12</v>
      </c>
      <c r="J85" s="889" t="s">
        <v>114</v>
      </c>
      <c r="K85" s="845">
        <f>VLOOKUP(I85,'[4]MATRIZ CALIFICACIÓN'!$B$10:$C$14,2,0)</f>
        <v>2</v>
      </c>
      <c r="L85" s="1182">
        <f>HLOOKUP(J85,'[4]MATRIZ CALIFICACIÓN'!$D$8:$F$9,2,0)</f>
        <v>2</v>
      </c>
      <c r="M85" s="837">
        <f>VALUE(CONCATENATE(K85,L85))</f>
        <v>22</v>
      </c>
      <c r="N85" s="816" t="str">
        <f>VLOOKUP(M85,'[8]MATRIZ CALIFICACIÓN'!$D$27:$E$69,2,0)</f>
        <v>MODERADA</v>
      </c>
      <c r="O85" s="189" t="s">
        <v>512</v>
      </c>
      <c r="P85" s="837" t="s">
        <v>106</v>
      </c>
      <c r="Q85" s="827" t="s">
        <v>47</v>
      </c>
      <c r="R85" s="859" t="s">
        <v>114</v>
      </c>
      <c r="S85" s="1116" t="s">
        <v>10</v>
      </c>
      <c r="T85" s="694" t="s">
        <v>873</v>
      </c>
      <c r="U85" s="695" t="s">
        <v>877</v>
      </c>
      <c r="V85" s="667" t="s">
        <v>878</v>
      </c>
      <c r="W85" s="652" t="s">
        <v>682</v>
      </c>
      <c r="X85" s="640" t="s">
        <v>879</v>
      </c>
      <c r="Y85" s="733"/>
      <c r="Z85" s="326"/>
      <c r="AA85" s="292"/>
      <c r="AB85" s="297"/>
      <c r="AC85" s="978"/>
      <c r="AD85" s="980"/>
      <c r="AE85" s="930"/>
      <c r="AF85" s="1006"/>
      <c r="AG85" s="202"/>
      <c r="AH85" s="201"/>
      <c r="AI85" s="202"/>
      <c r="AJ85" s="201"/>
      <c r="AK85" s="913"/>
      <c r="AL85" s="913"/>
      <c r="AM85" s="202"/>
    </row>
    <row r="86" spans="1:39" ht="87" customHeight="1" x14ac:dyDescent="0.2">
      <c r="A86" s="1198"/>
      <c r="B86" s="809"/>
      <c r="C86" s="1201"/>
      <c r="D86" s="809"/>
      <c r="E86" s="681" t="s">
        <v>158</v>
      </c>
      <c r="F86" s="663" t="s">
        <v>513</v>
      </c>
      <c r="G86" s="1177"/>
      <c r="H86" s="197" t="s">
        <v>506</v>
      </c>
      <c r="I86" s="889"/>
      <c r="J86" s="889"/>
      <c r="K86" s="812"/>
      <c r="L86" s="1183"/>
      <c r="M86" s="824"/>
      <c r="N86" s="817"/>
      <c r="O86" s="871" t="s">
        <v>514</v>
      </c>
      <c r="P86" s="824"/>
      <c r="Q86" s="827"/>
      <c r="R86" s="859"/>
      <c r="S86" s="1117"/>
      <c r="T86" s="268" t="s">
        <v>873</v>
      </c>
      <c r="U86" s="242" t="s">
        <v>686</v>
      </c>
      <c r="V86" s="712" t="s">
        <v>687</v>
      </c>
      <c r="W86" s="269" t="s">
        <v>688</v>
      </c>
      <c r="X86" s="639" t="s">
        <v>689</v>
      </c>
      <c r="Y86" s="1130"/>
      <c r="Z86" s="934"/>
      <c r="AA86" s="934"/>
      <c r="AB86" s="1021"/>
      <c r="AC86" s="976"/>
      <c r="AD86" s="980"/>
      <c r="AE86" s="930"/>
      <c r="AF86" s="1006"/>
      <c r="AG86" s="202"/>
      <c r="AH86" s="201"/>
      <c r="AI86" s="202"/>
      <c r="AJ86" s="201"/>
      <c r="AK86" s="913"/>
      <c r="AL86" s="913"/>
      <c r="AM86" s="202"/>
    </row>
    <row r="87" spans="1:39" ht="98.25" customHeight="1" x14ac:dyDescent="0.2">
      <c r="A87" s="1198"/>
      <c r="B87" s="809"/>
      <c r="C87" s="1201"/>
      <c r="D87" s="809"/>
      <c r="E87" s="803" t="s">
        <v>157</v>
      </c>
      <c r="F87" s="663" t="s">
        <v>515</v>
      </c>
      <c r="G87" s="1177"/>
      <c r="H87" s="197" t="s">
        <v>334</v>
      </c>
      <c r="I87" s="889"/>
      <c r="J87" s="889"/>
      <c r="K87" s="812"/>
      <c r="L87" s="1183"/>
      <c r="M87" s="824"/>
      <c r="N87" s="817"/>
      <c r="O87" s="822"/>
      <c r="P87" s="824"/>
      <c r="Q87" s="827"/>
      <c r="R87" s="859"/>
      <c r="S87" s="1117"/>
      <c r="T87" s="705" t="s">
        <v>873</v>
      </c>
      <c r="U87" s="242" t="s">
        <v>690</v>
      </c>
      <c r="V87" s="712" t="s">
        <v>691</v>
      </c>
      <c r="W87" s="269" t="s">
        <v>692</v>
      </c>
      <c r="X87" s="231" t="s">
        <v>880</v>
      </c>
      <c r="Y87" s="1130"/>
      <c r="Z87" s="935"/>
      <c r="AA87" s="935"/>
      <c r="AB87" s="1022"/>
      <c r="AC87" s="976"/>
      <c r="AD87" s="980"/>
      <c r="AE87" s="930"/>
      <c r="AF87" s="1006"/>
      <c r="AG87" s="202"/>
      <c r="AH87" s="201"/>
      <c r="AI87" s="202"/>
      <c r="AJ87" s="201"/>
      <c r="AK87" s="913"/>
      <c r="AL87" s="913"/>
      <c r="AM87" s="202"/>
    </row>
    <row r="88" spans="1:39" ht="109.5" customHeight="1" x14ac:dyDescent="0.2">
      <c r="A88" s="1198"/>
      <c r="B88" s="809"/>
      <c r="C88" s="1201"/>
      <c r="D88" s="809"/>
      <c r="E88" s="794"/>
      <c r="F88" s="663" t="s">
        <v>516</v>
      </c>
      <c r="G88" s="1177"/>
      <c r="H88" s="803" t="s">
        <v>517</v>
      </c>
      <c r="I88" s="901"/>
      <c r="J88" s="901"/>
      <c r="K88" s="812"/>
      <c r="L88" s="1183"/>
      <c r="M88" s="824"/>
      <c r="N88" s="817"/>
      <c r="O88" s="822"/>
      <c r="P88" s="824"/>
      <c r="Q88" s="828"/>
      <c r="R88" s="860"/>
      <c r="S88" s="1117"/>
      <c r="T88" s="839" t="s">
        <v>873</v>
      </c>
      <c r="U88" s="842" t="s">
        <v>881</v>
      </c>
      <c r="V88" s="971" t="s">
        <v>681</v>
      </c>
      <c r="W88" s="847" t="s">
        <v>882</v>
      </c>
      <c r="X88" s="850" t="s">
        <v>693</v>
      </c>
      <c r="Y88" s="1130"/>
      <c r="Z88" s="935"/>
      <c r="AA88" s="935"/>
      <c r="AB88" s="1022"/>
      <c r="AC88" s="976"/>
      <c r="AD88" s="980"/>
      <c r="AE88" s="930"/>
      <c r="AF88" s="1006"/>
      <c r="AG88" s="202"/>
      <c r="AH88" s="201"/>
      <c r="AI88" s="202"/>
      <c r="AJ88" s="201"/>
      <c r="AK88" s="913"/>
      <c r="AL88" s="913"/>
      <c r="AM88" s="202"/>
    </row>
    <row r="89" spans="1:39" ht="110.25" customHeight="1" x14ac:dyDescent="0.2">
      <c r="A89" s="1198"/>
      <c r="B89" s="809"/>
      <c r="C89" s="1201"/>
      <c r="D89" s="809"/>
      <c r="E89" s="795"/>
      <c r="F89" s="663" t="s">
        <v>685</v>
      </c>
      <c r="G89" s="898"/>
      <c r="H89" s="795"/>
      <c r="I89" s="889"/>
      <c r="J89" s="889"/>
      <c r="K89" s="846"/>
      <c r="L89" s="1184"/>
      <c r="M89" s="825"/>
      <c r="N89" s="818"/>
      <c r="O89" s="872"/>
      <c r="P89" s="825"/>
      <c r="Q89" s="827"/>
      <c r="R89" s="859"/>
      <c r="S89" s="1118"/>
      <c r="T89" s="841"/>
      <c r="U89" s="844"/>
      <c r="V89" s="867"/>
      <c r="W89" s="849"/>
      <c r="X89" s="852"/>
      <c r="Y89" s="1131"/>
      <c r="Z89" s="936"/>
      <c r="AA89" s="936"/>
      <c r="AB89" s="1023"/>
      <c r="AC89" s="977"/>
      <c r="AD89" s="981"/>
      <c r="AE89" s="931"/>
      <c r="AF89" s="1007"/>
      <c r="AG89" s="174"/>
      <c r="AH89" s="145"/>
      <c r="AI89" s="174"/>
      <c r="AJ89" s="145"/>
      <c r="AK89" s="914"/>
      <c r="AL89" s="914"/>
      <c r="AM89" s="174"/>
    </row>
    <row r="90" spans="1:39" ht="18" customHeight="1" x14ac:dyDescent="0.2">
      <c r="A90" s="1198"/>
      <c r="B90" s="809"/>
      <c r="C90" s="1203">
        <v>16</v>
      </c>
      <c r="D90" s="809"/>
      <c r="E90" s="803" t="s">
        <v>157</v>
      </c>
      <c r="F90" s="811" t="s">
        <v>518</v>
      </c>
      <c r="G90" s="1174" t="s">
        <v>694</v>
      </c>
      <c r="H90" s="811" t="s">
        <v>519</v>
      </c>
      <c r="I90" s="889" t="s">
        <v>12</v>
      </c>
      <c r="J90" s="889" t="s">
        <v>114</v>
      </c>
      <c r="K90" s="837">
        <f>VLOOKUP(I90,'[4]MATRIZ CALIFICACIÓN'!$B$10:$C$14,2,0)</f>
        <v>2</v>
      </c>
      <c r="L90" s="1182">
        <f>HLOOKUP(J90,'[4]MATRIZ CALIFICACIÓN'!$D$8:$F$9,2,0)</f>
        <v>2</v>
      </c>
      <c r="M90" s="837">
        <f>VALUE(CONCATENATE(K90,L90))</f>
        <v>22</v>
      </c>
      <c r="N90" s="816" t="str">
        <f>VLOOKUP(M90,'[8]MATRIZ CALIFICACIÓN'!$D$27:$E$69,2,0)</f>
        <v>MODERADA</v>
      </c>
      <c r="O90" s="871" t="s">
        <v>695</v>
      </c>
      <c r="P90" s="837" t="s">
        <v>106</v>
      </c>
      <c r="Q90" s="827" t="s">
        <v>47</v>
      </c>
      <c r="R90" s="859" t="s">
        <v>114</v>
      </c>
      <c r="S90" s="814" t="s">
        <v>10</v>
      </c>
      <c r="T90" s="839" t="s">
        <v>873</v>
      </c>
      <c r="U90" s="842" t="s">
        <v>883</v>
      </c>
      <c r="V90" s="971" t="s">
        <v>681</v>
      </c>
      <c r="W90" s="847" t="s">
        <v>697</v>
      </c>
      <c r="X90" s="850" t="s">
        <v>693</v>
      </c>
      <c r="Y90" s="1032"/>
      <c r="Z90" s="934"/>
      <c r="AA90" s="1136"/>
      <c r="AB90" s="1021"/>
      <c r="AC90" s="978"/>
      <c r="AD90" s="982"/>
      <c r="AE90" s="934"/>
      <c r="AF90" s="934"/>
      <c r="AG90" s="200"/>
      <c r="AH90" s="150"/>
      <c r="AI90" s="200"/>
      <c r="AJ90" s="150"/>
      <c r="AK90" s="921"/>
      <c r="AL90" s="921"/>
      <c r="AM90" s="202"/>
    </row>
    <row r="91" spans="1:39" ht="12.75" customHeight="1" x14ac:dyDescent="0.2">
      <c r="A91" s="1198"/>
      <c r="B91" s="809"/>
      <c r="C91" s="1204"/>
      <c r="D91" s="809"/>
      <c r="E91" s="795"/>
      <c r="F91" s="809"/>
      <c r="G91" s="1098"/>
      <c r="H91" s="809"/>
      <c r="I91" s="889"/>
      <c r="J91" s="889"/>
      <c r="K91" s="824"/>
      <c r="L91" s="1183"/>
      <c r="M91" s="824"/>
      <c r="N91" s="817"/>
      <c r="O91" s="822"/>
      <c r="P91" s="824"/>
      <c r="Q91" s="827"/>
      <c r="R91" s="859"/>
      <c r="S91" s="815"/>
      <c r="T91" s="840"/>
      <c r="U91" s="843"/>
      <c r="V91" s="866"/>
      <c r="W91" s="848"/>
      <c r="X91" s="851"/>
      <c r="Y91" s="1033"/>
      <c r="Z91" s="935"/>
      <c r="AA91" s="1137"/>
      <c r="AB91" s="1022"/>
      <c r="AC91" s="976"/>
      <c r="AD91" s="983"/>
      <c r="AE91" s="935"/>
      <c r="AF91" s="935"/>
      <c r="AG91" s="202"/>
      <c r="AH91" s="201"/>
      <c r="AI91" s="202"/>
      <c r="AJ91" s="201"/>
      <c r="AK91" s="922"/>
      <c r="AL91" s="922"/>
      <c r="AM91" s="202"/>
    </row>
    <row r="92" spans="1:39" ht="21.75" customHeight="1" x14ac:dyDescent="0.2">
      <c r="A92" s="1198"/>
      <c r="B92" s="809"/>
      <c r="C92" s="1204"/>
      <c r="D92" s="809"/>
      <c r="E92" s="794" t="s">
        <v>160</v>
      </c>
      <c r="F92" s="809"/>
      <c r="G92" s="1098"/>
      <c r="H92" s="809"/>
      <c r="I92" s="889"/>
      <c r="J92" s="889"/>
      <c r="K92" s="824"/>
      <c r="L92" s="1183"/>
      <c r="M92" s="824"/>
      <c r="N92" s="817"/>
      <c r="O92" s="872"/>
      <c r="P92" s="824"/>
      <c r="Q92" s="827"/>
      <c r="R92" s="859"/>
      <c r="S92" s="815"/>
      <c r="T92" s="840"/>
      <c r="U92" s="843"/>
      <c r="V92" s="866"/>
      <c r="W92" s="848"/>
      <c r="X92" s="851"/>
      <c r="Y92" s="1033"/>
      <c r="Z92" s="935"/>
      <c r="AA92" s="1137"/>
      <c r="AB92" s="1022"/>
      <c r="AC92" s="976"/>
      <c r="AD92" s="983"/>
      <c r="AE92" s="935"/>
      <c r="AF92" s="935"/>
      <c r="AG92" s="202"/>
      <c r="AH92" s="201"/>
      <c r="AI92" s="202"/>
      <c r="AJ92" s="201"/>
      <c r="AK92" s="922"/>
      <c r="AL92" s="922"/>
      <c r="AM92" s="202"/>
    </row>
    <row r="93" spans="1:39" ht="25.5" customHeight="1" x14ac:dyDescent="0.2">
      <c r="A93" s="1198"/>
      <c r="B93" s="809"/>
      <c r="C93" s="1204"/>
      <c r="D93" s="809"/>
      <c r="E93" s="794"/>
      <c r="F93" s="809"/>
      <c r="G93" s="1098"/>
      <c r="H93" s="809"/>
      <c r="I93" s="901"/>
      <c r="J93" s="901"/>
      <c r="K93" s="824"/>
      <c r="L93" s="1183"/>
      <c r="M93" s="824"/>
      <c r="N93" s="817"/>
      <c r="O93" s="871" t="s">
        <v>696</v>
      </c>
      <c r="P93" s="824"/>
      <c r="Q93" s="828"/>
      <c r="R93" s="860"/>
      <c r="S93" s="815"/>
      <c r="T93" s="840"/>
      <c r="U93" s="843"/>
      <c r="V93" s="866"/>
      <c r="W93" s="848"/>
      <c r="X93" s="851"/>
      <c r="Y93" s="1033"/>
      <c r="Z93" s="935"/>
      <c r="AA93" s="1137"/>
      <c r="AB93" s="1022"/>
      <c r="AC93" s="976"/>
      <c r="AD93" s="983"/>
      <c r="AE93" s="935"/>
      <c r="AF93" s="935"/>
      <c r="AG93" s="202"/>
      <c r="AH93" s="201"/>
      <c r="AI93" s="202"/>
      <c r="AJ93" s="201"/>
      <c r="AK93" s="922"/>
      <c r="AL93" s="922"/>
      <c r="AM93" s="202"/>
    </row>
    <row r="94" spans="1:39" ht="148.5" customHeight="1" x14ac:dyDescent="0.2">
      <c r="A94" s="1198"/>
      <c r="B94" s="809"/>
      <c r="C94" s="1205"/>
      <c r="D94" s="911"/>
      <c r="E94" s="795"/>
      <c r="F94" s="911"/>
      <c r="G94" s="1099"/>
      <c r="H94" s="911"/>
      <c r="I94" s="889"/>
      <c r="J94" s="889"/>
      <c r="K94" s="825"/>
      <c r="L94" s="1184"/>
      <c r="M94" s="825"/>
      <c r="N94" s="818"/>
      <c r="O94" s="872"/>
      <c r="P94" s="825"/>
      <c r="Q94" s="827"/>
      <c r="R94" s="859"/>
      <c r="S94" s="895"/>
      <c r="T94" s="841"/>
      <c r="U94" s="844"/>
      <c r="V94" s="867"/>
      <c r="W94" s="849"/>
      <c r="X94" s="852"/>
      <c r="Y94" s="1034"/>
      <c r="Z94" s="936"/>
      <c r="AA94" s="1119"/>
      <c r="AB94" s="1023"/>
      <c r="AC94" s="977"/>
      <c r="AD94" s="984"/>
      <c r="AE94" s="936"/>
      <c r="AF94" s="936"/>
      <c r="AG94" s="174"/>
      <c r="AH94" s="145"/>
      <c r="AI94" s="174"/>
      <c r="AJ94" s="145"/>
      <c r="AK94" s="923"/>
      <c r="AL94" s="923"/>
      <c r="AM94" s="174"/>
    </row>
    <row r="95" spans="1:39" ht="43.5" customHeight="1" x14ac:dyDescent="0.2">
      <c r="A95" s="1198"/>
      <c r="B95" s="809"/>
      <c r="C95" s="1254">
        <v>17</v>
      </c>
      <c r="D95" s="811" t="s">
        <v>162</v>
      </c>
      <c r="E95" s="803" t="s">
        <v>157</v>
      </c>
      <c r="F95" s="811" t="s">
        <v>520</v>
      </c>
      <c r="G95" s="1174" t="s">
        <v>698</v>
      </c>
      <c r="H95" s="855" t="s">
        <v>521</v>
      </c>
      <c r="I95" s="889" t="s">
        <v>12</v>
      </c>
      <c r="J95" s="889" t="s">
        <v>114</v>
      </c>
      <c r="K95" s="1013">
        <f>VLOOKUP(I95,'[9]MATRIZ CALIFICACIÓN'!$B$10:$C$14,2,0)</f>
        <v>2</v>
      </c>
      <c r="L95" s="1212">
        <f>HLOOKUP(J95,'[9]MATRIZ CALIFICACIÓN'!$D$8:$F$9,2,0)</f>
        <v>2</v>
      </c>
      <c r="M95" s="1013">
        <f>VALUE(CONCATENATE(K95,L95))</f>
        <v>22</v>
      </c>
      <c r="N95" s="816" t="str">
        <f>VLOOKUP(M95,'[8]MATRIZ CALIFICACIÓN'!$D$27:$E$69,2,0)</f>
        <v>MODERADA</v>
      </c>
      <c r="O95" s="865" t="s">
        <v>699</v>
      </c>
      <c r="P95" s="837" t="s">
        <v>106</v>
      </c>
      <c r="Q95" s="827" t="s">
        <v>47</v>
      </c>
      <c r="R95" s="859" t="s">
        <v>114</v>
      </c>
      <c r="S95" s="814" t="s">
        <v>10</v>
      </c>
      <c r="T95" s="840" t="s">
        <v>873</v>
      </c>
      <c r="U95" s="843" t="s">
        <v>883</v>
      </c>
      <c r="V95" s="866" t="s">
        <v>681</v>
      </c>
      <c r="W95" s="848" t="s">
        <v>697</v>
      </c>
      <c r="X95" s="851" t="s">
        <v>693</v>
      </c>
      <c r="Y95" s="1091"/>
      <c r="Z95" s="927"/>
      <c r="AA95" s="1136"/>
      <c r="AB95" s="1021"/>
      <c r="AC95" s="934"/>
      <c r="AD95" s="982"/>
      <c r="AE95" s="934"/>
      <c r="AF95" s="934"/>
      <c r="AG95" s="202"/>
      <c r="AH95" s="201"/>
      <c r="AI95" s="202"/>
      <c r="AJ95" s="201"/>
      <c r="AK95" s="922"/>
      <c r="AL95" s="913"/>
      <c r="AM95" s="202"/>
    </row>
    <row r="96" spans="1:39" ht="42.75" customHeight="1" x14ac:dyDescent="0.2">
      <c r="A96" s="1198"/>
      <c r="B96" s="809"/>
      <c r="C96" s="1255"/>
      <c r="D96" s="809"/>
      <c r="E96" s="794"/>
      <c r="F96" s="809"/>
      <c r="G96" s="1098"/>
      <c r="H96" s="902"/>
      <c r="I96" s="889"/>
      <c r="J96" s="889"/>
      <c r="K96" s="1014"/>
      <c r="L96" s="1213"/>
      <c r="M96" s="1014"/>
      <c r="N96" s="817"/>
      <c r="O96" s="863"/>
      <c r="P96" s="824"/>
      <c r="Q96" s="827"/>
      <c r="R96" s="859"/>
      <c r="S96" s="815"/>
      <c r="T96" s="840"/>
      <c r="U96" s="843"/>
      <c r="V96" s="866"/>
      <c r="W96" s="848"/>
      <c r="X96" s="851"/>
      <c r="Y96" s="1092"/>
      <c r="Z96" s="930"/>
      <c r="AA96" s="1137"/>
      <c r="AB96" s="1022"/>
      <c r="AC96" s="935"/>
      <c r="AD96" s="983"/>
      <c r="AE96" s="935"/>
      <c r="AF96" s="935"/>
      <c r="AG96" s="202"/>
      <c r="AH96" s="201"/>
      <c r="AI96" s="202"/>
      <c r="AJ96" s="201"/>
      <c r="AK96" s="922"/>
      <c r="AL96" s="913"/>
      <c r="AM96" s="202"/>
    </row>
    <row r="97" spans="1:39" ht="38.25" customHeight="1" x14ac:dyDescent="0.2">
      <c r="A97" s="1198"/>
      <c r="B97" s="809"/>
      <c r="C97" s="1255"/>
      <c r="D97" s="809"/>
      <c r="E97" s="795"/>
      <c r="F97" s="809"/>
      <c r="G97" s="1098"/>
      <c r="H97" s="902"/>
      <c r="I97" s="889"/>
      <c r="J97" s="889"/>
      <c r="K97" s="1014"/>
      <c r="L97" s="1213"/>
      <c r="M97" s="1014"/>
      <c r="N97" s="817"/>
      <c r="O97" s="863"/>
      <c r="P97" s="824"/>
      <c r="Q97" s="827"/>
      <c r="R97" s="859"/>
      <c r="S97" s="815"/>
      <c r="T97" s="840"/>
      <c r="U97" s="843"/>
      <c r="V97" s="866"/>
      <c r="W97" s="848"/>
      <c r="X97" s="851"/>
      <c r="Y97" s="1092"/>
      <c r="Z97" s="930"/>
      <c r="AA97" s="1137"/>
      <c r="AB97" s="1022"/>
      <c r="AC97" s="935"/>
      <c r="AD97" s="983"/>
      <c r="AE97" s="935"/>
      <c r="AF97" s="935"/>
      <c r="AG97" s="202"/>
      <c r="AH97" s="201"/>
      <c r="AI97" s="202"/>
      <c r="AJ97" s="201"/>
      <c r="AK97" s="922"/>
      <c r="AL97" s="913"/>
      <c r="AM97" s="202"/>
    </row>
    <row r="98" spans="1:39" ht="48.75" customHeight="1" x14ac:dyDescent="0.2">
      <c r="A98" s="1198"/>
      <c r="B98" s="809"/>
      <c r="C98" s="1255"/>
      <c r="D98" s="809"/>
      <c r="E98" s="794" t="s">
        <v>160</v>
      </c>
      <c r="F98" s="809"/>
      <c r="G98" s="1098"/>
      <c r="H98" s="902"/>
      <c r="I98" s="901"/>
      <c r="J98" s="901"/>
      <c r="K98" s="1014"/>
      <c r="L98" s="1213"/>
      <c r="M98" s="1014"/>
      <c r="N98" s="817"/>
      <c r="O98" s="863"/>
      <c r="P98" s="824"/>
      <c r="Q98" s="828"/>
      <c r="R98" s="860"/>
      <c r="S98" s="815"/>
      <c r="T98" s="840"/>
      <c r="U98" s="843"/>
      <c r="V98" s="866"/>
      <c r="W98" s="848"/>
      <c r="X98" s="851"/>
      <c r="Y98" s="1092"/>
      <c r="Z98" s="930"/>
      <c r="AA98" s="1137"/>
      <c r="AB98" s="1022"/>
      <c r="AC98" s="935"/>
      <c r="AD98" s="983"/>
      <c r="AE98" s="935"/>
      <c r="AF98" s="935"/>
      <c r="AG98" s="202"/>
      <c r="AH98" s="201"/>
      <c r="AI98" s="202"/>
      <c r="AJ98" s="201"/>
      <c r="AK98" s="922"/>
      <c r="AL98" s="913"/>
      <c r="AM98" s="202"/>
    </row>
    <row r="99" spans="1:39" ht="60" customHeight="1" x14ac:dyDescent="0.2">
      <c r="A99" s="1198"/>
      <c r="B99" s="809"/>
      <c r="C99" s="1256"/>
      <c r="D99" s="809"/>
      <c r="E99" s="795"/>
      <c r="F99" s="911"/>
      <c r="G99" s="1099"/>
      <c r="H99" s="856"/>
      <c r="I99" s="889"/>
      <c r="J99" s="889"/>
      <c r="K99" s="1015"/>
      <c r="L99" s="1214"/>
      <c r="M99" s="1015"/>
      <c r="N99" s="818"/>
      <c r="O99" s="864"/>
      <c r="P99" s="825"/>
      <c r="Q99" s="827"/>
      <c r="R99" s="859"/>
      <c r="S99" s="895"/>
      <c r="T99" s="841"/>
      <c r="U99" s="844"/>
      <c r="V99" s="867"/>
      <c r="W99" s="849"/>
      <c r="X99" s="852"/>
      <c r="Y99" s="1093"/>
      <c r="Z99" s="931"/>
      <c r="AA99" s="1119"/>
      <c r="AB99" s="1023"/>
      <c r="AC99" s="936"/>
      <c r="AD99" s="984"/>
      <c r="AE99" s="936"/>
      <c r="AF99" s="936"/>
      <c r="AG99" s="202"/>
      <c r="AH99" s="201"/>
      <c r="AI99" s="202"/>
      <c r="AJ99" s="201"/>
      <c r="AK99" s="923"/>
      <c r="AL99" s="914"/>
      <c r="AM99" s="174"/>
    </row>
    <row r="100" spans="1:39" ht="45.75" customHeight="1" x14ac:dyDescent="0.2">
      <c r="A100" s="1198"/>
      <c r="B100" s="809"/>
      <c r="C100" s="1101">
        <v>18</v>
      </c>
      <c r="D100" s="809"/>
      <c r="E100" s="803" t="s">
        <v>157</v>
      </c>
      <c r="F100" s="646" t="s">
        <v>329</v>
      </c>
      <c r="G100" s="898" t="s">
        <v>700</v>
      </c>
      <c r="H100" s="646" t="s">
        <v>330</v>
      </c>
      <c r="I100" s="888" t="s">
        <v>12</v>
      </c>
      <c r="J100" s="888" t="s">
        <v>114</v>
      </c>
      <c r="K100" s="893">
        <f>VLOOKUP(I100,'[10]MATRIZ CALIFICACIÓN'!$B$10:$C$14,2,0)</f>
        <v>2</v>
      </c>
      <c r="L100" s="909">
        <f>HLOOKUP(J100,'[10]MATRIZ CALIFICACIÓN'!$D$8:$F$9,2,0)</f>
        <v>2</v>
      </c>
      <c r="M100" s="893">
        <f>VALUE(CONCATENATE(K100,L100))</f>
        <v>22</v>
      </c>
      <c r="N100" s="817" t="str">
        <f>VLOOKUP(M100,'[10]MATRIZ CALIFICACIÓN'!$D$27:$E$69,2,0)</f>
        <v>MODERADA</v>
      </c>
      <c r="O100" s="863" t="s">
        <v>884</v>
      </c>
      <c r="P100" s="824" t="s">
        <v>106</v>
      </c>
      <c r="Q100" s="826" t="s">
        <v>47</v>
      </c>
      <c r="R100" s="1061" t="s">
        <v>114</v>
      </c>
      <c r="S100" s="815" t="s">
        <v>10</v>
      </c>
      <c r="T100" s="965" t="s">
        <v>873</v>
      </c>
      <c r="U100" s="855" t="s">
        <v>701</v>
      </c>
      <c r="V100" s="857" t="s">
        <v>885</v>
      </c>
      <c r="W100" s="847" t="s">
        <v>702</v>
      </c>
      <c r="X100" s="789" t="s">
        <v>886</v>
      </c>
      <c r="Y100" s="1119"/>
      <c r="Z100" s="936"/>
      <c r="AA100" s="1119"/>
      <c r="AB100" s="1023"/>
      <c r="AC100" s="976"/>
      <c r="AD100" s="925"/>
      <c r="AE100" s="930"/>
      <c r="AF100" s="1006"/>
      <c r="AG100" s="202"/>
      <c r="AH100" s="201"/>
      <c r="AI100" s="202"/>
      <c r="AJ100" s="201"/>
      <c r="AK100" s="922"/>
      <c r="AL100" s="922"/>
      <c r="AM100" s="202"/>
    </row>
    <row r="101" spans="1:39" ht="51.75" customHeight="1" x14ac:dyDescent="0.2">
      <c r="A101" s="1198"/>
      <c r="B101" s="809"/>
      <c r="C101" s="1101"/>
      <c r="D101" s="809"/>
      <c r="E101" s="795"/>
      <c r="F101" s="663" t="s">
        <v>331</v>
      </c>
      <c r="G101" s="899"/>
      <c r="H101" s="646" t="s">
        <v>332</v>
      </c>
      <c r="I101" s="889"/>
      <c r="J101" s="889"/>
      <c r="K101" s="893"/>
      <c r="L101" s="909"/>
      <c r="M101" s="893"/>
      <c r="N101" s="817"/>
      <c r="O101" s="863"/>
      <c r="P101" s="824"/>
      <c r="Q101" s="827"/>
      <c r="R101" s="859"/>
      <c r="S101" s="815"/>
      <c r="T101" s="1060"/>
      <c r="U101" s="856"/>
      <c r="V101" s="832"/>
      <c r="W101" s="849"/>
      <c r="X101" s="791"/>
      <c r="Y101" s="1120"/>
      <c r="Z101" s="1138"/>
      <c r="AA101" s="1120"/>
      <c r="AB101" s="1148"/>
      <c r="AC101" s="976"/>
      <c r="AD101" s="925"/>
      <c r="AE101" s="930"/>
      <c r="AF101" s="1006"/>
      <c r="AG101" s="202"/>
      <c r="AH101" s="201"/>
      <c r="AI101" s="202"/>
      <c r="AJ101" s="201"/>
      <c r="AK101" s="922"/>
      <c r="AL101" s="922"/>
      <c r="AM101" s="202"/>
    </row>
    <row r="102" spans="1:39" ht="30" customHeight="1" x14ac:dyDescent="0.2">
      <c r="A102" s="1198"/>
      <c r="B102" s="809"/>
      <c r="C102" s="1101"/>
      <c r="D102" s="809"/>
      <c r="E102" s="794" t="s">
        <v>160</v>
      </c>
      <c r="F102" s="663" t="s">
        <v>333</v>
      </c>
      <c r="G102" s="899"/>
      <c r="H102" s="663" t="s">
        <v>334</v>
      </c>
      <c r="I102" s="889"/>
      <c r="J102" s="889"/>
      <c r="K102" s="893"/>
      <c r="L102" s="909"/>
      <c r="M102" s="893"/>
      <c r="N102" s="817"/>
      <c r="O102" s="863"/>
      <c r="P102" s="824"/>
      <c r="Q102" s="827"/>
      <c r="R102" s="859"/>
      <c r="S102" s="815"/>
      <c r="T102" s="839" t="s">
        <v>873</v>
      </c>
      <c r="U102" s="842" t="s">
        <v>887</v>
      </c>
      <c r="V102" s="971" t="s">
        <v>681</v>
      </c>
      <c r="W102" s="847" t="s">
        <v>702</v>
      </c>
      <c r="X102" s="850" t="s">
        <v>693</v>
      </c>
      <c r="Y102" s="1120"/>
      <c r="Z102" s="1138"/>
      <c r="AA102" s="1120"/>
      <c r="AB102" s="1148"/>
      <c r="AC102" s="976"/>
      <c r="AD102" s="925"/>
      <c r="AE102" s="930"/>
      <c r="AF102" s="1006"/>
      <c r="AG102" s="202"/>
      <c r="AH102" s="201"/>
      <c r="AI102" s="202"/>
      <c r="AJ102" s="201"/>
      <c r="AK102" s="922"/>
      <c r="AL102" s="922"/>
      <c r="AM102" s="202"/>
    </row>
    <row r="103" spans="1:39" ht="43.5" customHeight="1" x14ac:dyDescent="0.2">
      <c r="A103" s="1198"/>
      <c r="B103" s="809"/>
      <c r="C103" s="1101"/>
      <c r="D103" s="809"/>
      <c r="E103" s="794"/>
      <c r="F103" s="811" t="s">
        <v>299</v>
      </c>
      <c r="G103" s="899"/>
      <c r="H103" s="811" t="s">
        <v>335</v>
      </c>
      <c r="I103" s="901"/>
      <c r="J103" s="901"/>
      <c r="K103" s="893"/>
      <c r="L103" s="909"/>
      <c r="M103" s="893"/>
      <c r="N103" s="817"/>
      <c r="O103" s="863"/>
      <c r="P103" s="824"/>
      <c r="Q103" s="828"/>
      <c r="R103" s="860"/>
      <c r="S103" s="815"/>
      <c r="T103" s="840"/>
      <c r="U103" s="843"/>
      <c r="V103" s="866"/>
      <c r="W103" s="848"/>
      <c r="X103" s="851"/>
      <c r="Y103" s="1120"/>
      <c r="Z103" s="1138"/>
      <c r="AA103" s="1120"/>
      <c r="AB103" s="1148"/>
      <c r="AC103" s="976"/>
      <c r="AD103" s="925"/>
      <c r="AE103" s="930"/>
      <c r="AF103" s="1006"/>
      <c r="AG103" s="202"/>
      <c r="AH103" s="201"/>
      <c r="AI103" s="202"/>
      <c r="AJ103" s="201"/>
      <c r="AK103" s="922"/>
      <c r="AL103" s="922"/>
      <c r="AM103" s="202"/>
    </row>
    <row r="104" spans="1:39" ht="46.5" customHeight="1" x14ac:dyDescent="0.2">
      <c r="A104" s="1198"/>
      <c r="B104" s="809"/>
      <c r="C104" s="1102"/>
      <c r="D104" s="809"/>
      <c r="E104" s="795"/>
      <c r="F104" s="911"/>
      <c r="G104" s="899"/>
      <c r="H104" s="911"/>
      <c r="I104" s="889"/>
      <c r="J104" s="889"/>
      <c r="K104" s="894"/>
      <c r="L104" s="910"/>
      <c r="M104" s="894"/>
      <c r="N104" s="818"/>
      <c r="O104" s="864"/>
      <c r="P104" s="825"/>
      <c r="Q104" s="827"/>
      <c r="R104" s="859"/>
      <c r="S104" s="895"/>
      <c r="T104" s="841"/>
      <c r="U104" s="844"/>
      <c r="V104" s="867"/>
      <c r="W104" s="849"/>
      <c r="X104" s="852"/>
      <c r="Y104" s="1120"/>
      <c r="Z104" s="1138"/>
      <c r="AA104" s="1120"/>
      <c r="AB104" s="1148"/>
      <c r="AC104" s="977"/>
      <c r="AD104" s="926"/>
      <c r="AE104" s="931"/>
      <c r="AF104" s="1007"/>
      <c r="AG104" s="174"/>
      <c r="AH104" s="145"/>
      <c r="AI104" s="174"/>
      <c r="AJ104" s="145"/>
      <c r="AK104" s="923"/>
      <c r="AL104" s="923"/>
      <c r="AM104" s="174"/>
    </row>
    <row r="105" spans="1:39" s="24" customFormat="1" ht="64.5" customHeight="1" x14ac:dyDescent="0.2">
      <c r="A105" s="1198"/>
      <c r="B105" s="809"/>
      <c r="C105" s="1176">
        <v>19</v>
      </c>
      <c r="D105" s="809"/>
      <c r="E105" s="803" t="s">
        <v>157</v>
      </c>
      <c r="F105" s="663" t="s">
        <v>329</v>
      </c>
      <c r="G105" s="1174" t="s">
        <v>703</v>
      </c>
      <c r="H105" s="663" t="s">
        <v>336</v>
      </c>
      <c r="I105" s="889" t="s">
        <v>12</v>
      </c>
      <c r="J105" s="889" t="s">
        <v>114</v>
      </c>
      <c r="K105" s="803">
        <f>VLOOKUP(I105,'[11]MATRIZ CALIFICACIÓN'!$B$10:$C$14,2,0)</f>
        <v>2</v>
      </c>
      <c r="L105" s="1355">
        <f>HLOOKUP(J105,'[11]MATRIZ CALIFICACIÓN'!$D$8:$F$9,2,0)</f>
        <v>2</v>
      </c>
      <c r="M105" s="803">
        <f>VALUE(CONCATENATE(K105,L105))</f>
        <v>22</v>
      </c>
      <c r="N105" s="842" t="str">
        <f>VLOOKUP(M105,'[10]MATRIZ CALIFICACIÓN'!$D$27:$E$69,2,0)</f>
        <v>MODERADA</v>
      </c>
      <c r="O105" s="842" t="s">
        <v>888</v>
      </c>
      <c r="P105" s="803" t="s">
        <v>106</v>
      </c>
      <c r="Q105" s="889" t="s">
        <v>47</v>
      </c>
      <c r="R105" s="1108" t="s">
        <v>114</v>
      </c>
      <c r="S105" s="855" t="s">
        <v>10</v>
      </c>
      <c r="T105" s="592" t="s">
        <v>873</v>
      </c>
      <c r="U105" s="588" t="s">
        <v>701</v>
      </c>
      <c r="V105" s="636" t="s">
        <v>889</v>
      </c>
      <c r="W105" s="652" t="s">
        <v>702</v>
      </c>
      <c r="X105" s="614" t="s">
        <v>886</v>
      </c>
      <c r="Y105" s="1112"/>
      <c r="Z105" s="1113"/>
      <c r="AA105" s="1112"/>
      <c r="AB105" s="1149"/>
      <c r="AC105" s="978"/>
      <c r="AD105" s="979"/>
      <c r="AE105" s="927"/>
      <c r="AF105" s="1005"/>
      <c r="AG105" s="329"/>
      <c r="AH105" s="330"/>
      <c r="AI105" s="329"/>
      <c r="AJ105" s="330"/>
      <c r="AK105" s="921"/>
      <c r="AL105" s="921"/>
      <c r="AM105" s="329"/>
    </row>
    <row r="106" spans="1:39" s="24" customFormat="1" ht="29.25" customHeight="1" x14ac:dyDescent="0.2">
      <c r="A106" s="1198"/>
      <c r="B106" s="809"/>
      <c r="C106" s="1101"/>
      <c r="D106" s="809"/>
      <c r="E106" s="795"/>
      <c r="F106" s="663" t="s">
        <v>337</v>
      </c>
      <c r="G106" s="1098"/>
      <c r="H106" s="646" t="s">
        <v>338</v>
      </c>
      <c r="I106" s="889"/>
      <c r="J106" s="889"/>
      <c r="K106" s="794"/>
      <c r="L106" s="1356"/>
      <c r="M106" s="794"/>
      <c r="N106" s="843"/>
      <c r="O106" s="843"/>
      <c r="P106" s="794"/>
      <c r="Q106" s="889"/>
      <c r="R106" s="1108"/>
      <c r="S106" s="902"/>
      <c r="T106" s="839" t="s">
        <v>873</v>
      </c>
      <c r="U106" s="842" t="s">
        <v>887</v>
      </c>
      <c r="V106" s="971" t="s">
        <v>681</v>
      </c>
      <c r="W106" s="847" t="s">
        <v>702</v>
      </c>
      <c r="X106" s="850" t="s">
        <v>693</v>
      </c>
      <c r="Y106" s="1112"/>
      <c r="Z106" s="1113"/>
      <c r="AA106" s="1112"/>
      <c r="AB106" s="1149"/>
      <c r="AC106" s="976"/>
      <c r="AD106" s="980"/>
      <c r="AE106" s="930"/>
      <c r="AF106" s="1006"/>
      <c r="AG106" s="270"/>
      <c r="AH106" s="25"/>
      <c r="AI106" s="270"/>
      <c r="AJ106" s="25"/>
      <c r="AK106" s="922"/>
      <c r="AL106" s="922"/>
      <c r="AM106" s="270"/>
    </row>
    <row r="107" spans="1:39" s="24" customFormat="1" ht="18.75" customHeight="1" x14ac:dyDescent="0.2">
      <c r="A107" s="1198"/>
      <c r="B107" s="809"/>
      <c r="C107" s="1101"/>
      <c r="D107" s="809"/>
      <c r="E107" s="794" t="s">
        <v>160</v>
      </c>
      <c r="F107" s="663" t="s">
        <v>333</v>
      </c>
      <c r="G107" s="1098"/>
      <c r="H107" s="663" t="s">
        <v>334</v>
      </c>
      <c r="I107" s="889"/>
      <c r="J107" s="889"/>
      <c r="K107" s="794"/>
      <c r="L107" s="1356"/>
      <c r="M107" s="794"/>
      <c r="N107" s="843"/>
      <c r="O107" s="843"/>
      <c r="P107" s="794"/>
      <c r="Q107" s="889"/>
      <c r="R107" s="1108"/>
      <c r="S107" s="902"/>
      <c r="T107" s="840"/>
      <c r="U107" s="843"/>
      <c r="V107" s="866"/>
      <c r="W107" s="848"/>
      <c r="X107" s="851"/>
      <c r="Y107" s="1112"/>
      <c r="Z107" s="1113"/>
      <c r="AA107" s="1112"/>
      <c r="AB107" s="1149"/>
      <c r="AC107" s="976"/>
      <c r="AD107" s="980"/>
      <c r="AE107" s="930"/>
      <c r="AF107" s="1006"/>
      <c r="AG107" s="270"/>
      <c r="AH107" s="25"/>
      <c r="AI107" s="270"/>
      <c r="AJ107" s="25"/>
      <c r="AK107" s="922"/>
      <c r="AL107" s="922"/>
      <c r="AM107" s="270"/>
    </row>
    <row r="108" spans="1:39" s="24" customFormat="1" ht="42.75" customHeight="1" x14ac:dyDescent="0.2">
      <c r="A108" s="1198"/>
      <c r="B108" s="809"/>
      <c r="C108" s="1101"/>
      <c r="D108" s="809"/>
      <c r="E108" s="794"/>
      <c r="F108" s="811" t="s">
        <v>299</v>
      </c>
      <c r="G108" s="1098"/>
      <c r="H108" s="811" t="s">
        <v>335</v>
      </c>
      <c r="I108" s="901"/>
      <c r="J108" s="901"/>
      <c r="K108" s="794"/>
      <c r="L108" s="1356"/>
      <c r="M108" s="794"/>
      <c r="N108" s="843"/>
      <c r="O108" s="843"/>
      <c r="P108" s="794"/>
      <c r="Q108" s="901"/>
      <c r="R108" s="1109"/>
      <c r="S108" s="902"/>
      <c r="T108" s="840"/>
      <c r="U108" s="843"/>
      <c r="V108" s="866"/>
      <c r="W108" s="848"/>
      <c r="X108" s="851"/>
      <c r="Y108" s="1112"/>
      <c r="Z108" s="1113"/>
      <c r="AA108" s="1112"/>
      <c r="AB108" s="1149"/>
      <c r="AC108" s="976"/>
      <c r="AD108" s="980"/>
      <c r="AE108" s="930"/>
      <c r="AF108" s="1006"/>
      <c r="AG108" s="270"/>
      <c r="AH108" s="25"/>
      <c r="AI108" s="270"/>
      <c r="AJ108" s="25"/>
      <c r="AK108" s="922"/>
      <c r="AL108" s="922"/>
      <c r="AM108" s="270"/>
    </row>
    <row r="109" spans="1:39" s="24" customFormat="1" ht="54.75" customHeight="1" x14ac:dyDescent="0.2">
      <c r="A109" s="1198"/>
      <c r="B109" s="809"/>
      <c r="C109" s="1102"/>
      <c r="D109" s="809"/>
      <c r="E109" s="795"/>
      <c r="F109" s="911"/>
      <c r="G109" s="1099"/>
      <c r="H109" s="911"/>
      <c r="I109" s="889"/>
      <c r="J109" s="889"/>
      <c r="K109" s="795"/>
      <c r="L109" s="1359"/>
      <c r="M109" s="795"/>
      <c r="N109" s="844"/>
      <c r="O109" s="844"/>
      <c r="P109" s="795"/>
      <c r="Q109" s="889"/>
      <c r="R109" s="1108"/>
      <c r="S109" s="856"/>
      <c r="T109" s="841"/>
      <c r="U109" s="844"/>
      <c r="V109" s="867"/>
      <c r="W109" s="849"/>
      <c r="X109" s="852"/>
      <c r="Y109" s="1112"/>
      <c r="Z109" s="1113"/>
      <c r="AA109" s="1112"/>
      <c r="AB109" s="1149"/>
      <c r="AC109" s="977"/>
      <c r="AD109" s="981"/>
      <c r="AE109" s="931"/>
      <c r="AF109" s="1007"/>
      <c r="AG109" s="331"/>
      <c r="AH109" s="332"/>
      <c r="AI109" s="331"/>
      <c r="AJ109" s="332"/>
      <c r="AK109" s="923"/>
      <c r="AL109" s="923"/>
      <c r="AM109" s="331"/>
    </row>
    <row r="110" spans="1:39" s="24" customFormat="1" ht="88.5" customHeight="1" x14ac:dyDescent="0.2">
      <c r="A110" s="1198"/>
      <c r="B110" s="809"/>
      <c r="C110" s="1201">
        <v>20</v>
      </c>
      <c r="D110" s="809"/>
      <c r="E110" s="803" t="s">
        <v>157</v>
      </c>
      <c r="F110" s="663" t="s">
        <v>329</v>
      </c>
      <c r="G110" s="899" t="s">
        <v>339</v>
      </c>
      <c r="H110" s="663" t="s">
        <v>336</v>
      </c>
      <c r="I110" s="1262" t="s">
        <v>12</v>
      </c>
      <c r="J110" s="811" t="s">
        <v>114</v>
      </c>
      <c r="K110" s="1174">
        <f>VLOOKUP(I110,'[4]MATRIZ CALIFICACIÓN'!$B$10:$C$14,2,0)</f>
        <v>2</v>
      </c>
      <c r="L110" s="1355">
        <f>HLOOKUP(J110,'[4]MATRIZ CALIFICACIÓN'!$D$8:$F$9,2,0)</f>
        <v>2</v>
      </c>
      <c r="M110" s="803">
        <f>VALUE(CONCATENATE(K110,L110))</f>
        <v>22</v>
      </c>
      <c r="N110" s="842" t="str">
        <f>VLOOKUP(M110,'[10]MATRIZ CALIFICACIÓN'!$D$27:$E$69,2,0)</f>
        <v>MODERADA</v>
      </c>
      <c r="O110" s="811" t="s">
        <v>890</v>
      </c>
      <c r="P110" s="803" t="s">
        <v>106</v>
      </c>
      <c r="Q110" s="889" t="s">
        <v>47</v>
      </c>
      <c r="R110" s="1108" t="s">
        <v>114</v>
      </c>
      <c r="S110" s="855" t="s">
        <v>10</v>
      </c>
      <c r="T110" s="592" t="s">
        <v>873</v>
      </c>
      <c r="U110" s="611" t="s">
        <v>887</v>
      </c>
      <c r="V110" s="636" t="s">
        <v>891</v>
      </c>
      <c r="W110" s="652" t="s">
        <v>702</v>
      </c>
      <c r="X110" s="614" t="s">
        <v>886</v>
      </c>
      <c r="Y110" s="1112"/>
      <c r="Z110" s="1113"/>
      <c r="AA110" s="1112"/>
      <c r="AB110" s="1149"/>
      <c r="AC110" s="978"/>
      <c r="AD110" s="979"/>
      <c r="AE110" s="927"/>
      <c r="AF110" s="1005"/>
      <c r="AG110" s="329"/>
      <c r="AH110" s="330"/>
      <c r="AI110" s="329"/>
      <c r="AJ110" s="330"/>
      <c r="AK110" s="921"/>
      <c r="AL110" s="921"/>
      <c r="AM110" s="329"/>
    </row>
    <row r="111" spans="1:39" s="24" customFormat="1" ht="49.5" customHeight="1" x14ac:dyDescent="0.2">
      <c r="A111" s="1198"/>
      <c r="B111" s="809"/>
      <c r="C111" s="1201"/>
      <c r="D111" s="809"/>
      <c r="E111" s="795"/>
      <c r="F111" s="663" t="s">
        <v>337</v>
      </c>
      <c r="G111" s="899"/>
      <c r="H111" s="646" t="s">
        <v>338</v>
      </c>
      <c r="I111" s="1262"/>
      <c r="J111" s="809"/>
      <c r="K111" s="1098"/>
      <c r="L111" s="1356"/>
      <c r="M111" s="794"/>
      <c r="N111" s="843"/>
      <c r="O111" s="809"/>
      <c r="P111" s="794"/>
      <c r="Q111" s="889"/>
      <c r="R111" s="1108"/>
      <c r="S111" s="902"/>
      <c r="T111" s="839" t="s">
        <v>873</v>
      </c>
      <c r="U111" s="842" t="s">
        <v>887</v>
      </c>
      <c r="V111" s="971" t="s">
        <v>681</v>
      </c>
      <c r="W111" s="847" t="s">
        <v>702</v>
      </c>
      <c r="X111" s="927" t="s">
        <v>693</v>
      </c>
      <c r="Y111" s="1112"/>
      <c r="Z111" s="1113"/>
      <c r="AA111" s="1112"/>
      <c r="AB111" s="1149"/>
      <c r="AC111" s="976"/>
      <c r="AD111" s="980"/>
      <c r="AE111" s="930"/>
      <c r="AF111" s="1006"/>
      <c r="AG111" s="270"/>
      <c r="AH111" s="25"/>
      <c r="AI111" s="270"/>
      <c r="AJ111" s="25"/>
      <c r="AK111" s="922"/>
      <c r="AL111" s="922"/>
      <c r="AM111" s="270"/>
    </row>
    <row r="112" spans="1:39" s="24" customFormat="1" ht="30.75" customHeight="1" x14ac:dyDescent="0.2">
      <c r="A112" s="1198"/>
      <c r="B112" s="809"/>
      <c r="C112" s="1201"/>
      <c r="D112" s="809"/>
      <c r="E112" s="794" t="s">
        <v>160</v>
      </c>
      <c r="F112" s="663" t="s">
        <v>333</v>
      </c>
      <c r="G112" s="899"/>
      <c r="H112" s="663" t="s">
        <v>334</v>
      </c>
      <c r="I112" s="1262"/>
      <c r="J112" s="809"/>
      <c r="K112" s="1098"/>
      <c r="L112" s="1356"/>
      <c r="M112" s="794"/>
      <c r="N112" s="843"/>
      <c r="O112" s="809"/>
      <c r="P112" s="794"/>
      <c r="Q112" s="889"/>
      <c r="R112" s="1108"/>
      <c r="S112" s="902"/>
      <c r="T112" s="840"/>
      <c r="U112" s="843"/>
      <c r="V112" s="866"/>
      <c r="W112" s="848"/>
      <c r="X112" s="930"/>
      <c r="Y112" s="1112"/>
      <c r="Z112" s="1113"/>
      <c r="AA112" s="1112"/>
      <c r="AB112" s="1149"/>
      <c r="AC112" s="976"/>
      <c r="AD112" s="980"/>
      <c r="AE112" s="930"/>
      <c r="AF112" s="1006"/>
      <c r="AG112" s="270"/>
      <c r="AH112" s="25"/>
      <c r="AI112" s="270"/>
      <c r="AJ112" s="25"/>
      <c r="AK112" s="922"/>
      <c r="AL112" s="922"/>
      <c r="AM112" s="270"/>
    </row>
    <row r="113" spans="1:39" s="24" customFormat="1" ht="31.5" customHeight="1" x14ac:dyDescent="0.2">
      <c r="A113" s="1198"/>
      <c r="B113" s="809"/>
      <c r="C113" s="1201"/>
      <c r="D113" s="809"/>
      <c r="E113" s="794"/>
      <c r="F113" s="811" t="s">
        <v>299</v>
      </c>
      <c r="G113" s="899"/>
      <c r="H113" s="811" t="s">
        <v>335</v>
      </c>
      <c r="I113" s="1262"/>
      <c r="J113" s="809"/>
      <c r="K113" s="1098"/>
      <c r="L113" s="1356"/>
      <c r="M113" s="794"/>
      <c r="N113" s="843"/>
      <c r="O113" s="809"/>
      <c r="P113" s="794"/>
      <c r="Q113" s="901"/>
      <c r="R113" s="1109"/>
      <c r="S113" s="902"/>
      <c r="T113" s="840"/>
      <c r="U113" s="843"/>
      <c r="V113" s="866"/>
      <c r="W113" s="848"/>
      <c r="X113" s="930"/>
      <c r="Y113" s="1112"/>
      <c r="Z113" s="1113"/>
      <c r="AA113" s="1112"/>
      <c r="AB113" s="1149"/>
      <c r="AC113" s="976"/>
      <c r="AD113" s="980"/>
      <c r="AE113" s="930"/>
      <c r="AF113" s="1006"/>
      <c r="AG113" s="270"/>
      <c r="AH113" s="25"/>
      <c r="AI113" s="270"/>
      <c r="AJ113" s="25"/>
      <c r="AK113" s="922"/>
      <c r="AL113" s="922"/>
      <c r="AM113" s="270"/>
    </row>
    <row r="114" spans="1:39" s="24" customFormat="1" ht="33.75" customHeight="1" thickBot="1" x14ac:dyDescent="0.25">
      <c r="A114" s="1199"/>
      <c r="B114" s="810"/>
      <c r="C114" s="1202"/>
      <c r="D114" s="810"/>
      <c r="E114" s="804"/>
      <c r="F114" s="810"/>
      <c r="G114" s="1253"/>
      <c r="H114" s="810"/>
      <c r="I114" s="1354"/>
      <c r="J114" s="810"/>
      <c r="K114" s="1192"/>
      <c r="L114" s="1357"/>
      <c r="M114" s="804"/>
      <c r="N114" s="1226"/>
      <c r="O114" s="810"/>
      <c r="P114" s="804"/>
      <c r="Q114" s="1193"/>
      <c r="R114" s="1217"/>
      <c r="S114" s="1039"/>
      <c r="T114" s="841"/>
      <c r="U114" s="844"/>
      <c r="V114" s="867"/>
      <c r="W114" s="849"/>
      <c r="X114" s="931"/>
      <c r="Y114" s="1150"/>
      <c r="Z114" s="1151"/>
      <c r="AA114" s="1150"/>
      <c r="AB114" s="1152"/>
      <c r="AC114" s="1008"/>
      <c r="AD114" s="986"/>
      <c r="AE114" s="1004"/>
      <c r="AF114" s="1009"/>
      <c r="AG114" s="327"/>
      <c r="AH114" s="333"/>
      <c r="AI114" s="327"/>
      <c r="AJ114" s="333"/>
      <c r="AK114" s="943"/>
      <c r="AL114" s="943"/>
      <c r="AM114" s="327"/>
    </row>
    <row r="115" spans="1:39" ht="33" customHeight="1" x14ac:dyDescent="0.2">
      <c r="A115" s="805" t="s">
        <v>180</v>
      </c>
      <c r="B115" s="808" t="s">
        <v>893</v>
      </c>
      <c r="C115" s="1101">
        <v>21</v>
      </c>
      <c r="D115" s="808" t="s">
        <v>163</v>
      </c>
      <c r="E115" s="794" t="s">
        <v>157</v>
      </c>
      <c r="F115" s="618" t="s">
        <v>276</v>
      </c>
      <c r="G115" s="898" t="s">
        <v>340</v>
      </c>
      <c r="H115" s="618" t="s">
        <v>341</v>
      </c>
      <c r="I115" s="888" t="s">
        <v>47</v>
      </c>
      <c r="J115" s="888" t="s">
        <v>114</v>
      </c>
      <c r="K115" s="893">
        <f>VLOOKUP(I115,'[12]MATRIZ CALIFICACIÓN'!$B$10:$C$14,2,0)</f>
        <v>1</v>
      </c>
      <c r="L115" s="909">
        <f>HLOOKUP(J115,'[12]MATRIZ CALIFICACIÓN'!$D$8:$F$9,2,0)</f>
        <v>2</v>
      </c>
      <c r="M115" s="893">
        <f>VALUE(CONCATENATE(K115,L115))</f>
        <v>12</v>
      </c>
      <c r="N115" s="817" t="str">
        <f>VLOOKUP(M115,'[12]MATRIZ CALIFICACIÓN'!$D$27:$E$69,2,0)</f>
        <v>BAJA</v>
      </c>
      <c r="O115" s="863" t="s">
        <v>342</v>
      </c>
      <c r="P115" s="824" t="s">
        <v>106</v>
      </c>
      <c r="Q115" s="826" t="s">
        <v>47</v>
      </c>
      <c r="R115" s="1061" t="s">
        <v>114</v>
      </c>
      <c r="S115" s="815" t="s">
        <v>10</v>
      </c>
      <c r="T115" s="965" t="s">
        <v>894</v>
      </c>
      <c r="U115" s="836" t="s">
        <v>895</v>
      </c>
      <c r="V115" s="853" t="s">
        <v>897</v>
      </c>
      <c r="W115" s="903" t="s">
        <v>702</v>
      </c>
      <c r="X115" s="835" t="s">
        <v>898</v>
      </c>
      <c r="Y115" s="1027"/>
      <c r="Z115" s="928"/>
      <c r="AA115" s="930"/>
      <c r="AB115" s="928"/>
      <c r="AC115" s="930"/>
      <c r="AD115" s="925"/>
      <c r="AE115" s="930"/>
      <c r="AF115" s="930"/>
      <c r="AG115" s="174"/>
      <c r="AH115" s="145"/>
      <c r="AI115" s="174"/>
      <c r="AJ115" s="145"/>
      <c r="AK115" s="913"/>
      <c r="AL115" s="913"/>
      <c r="AM115" s="174"/>
    </row>
    <row r="116" spans="1:39" ht="20.25" customHeight="1" x14ac:dyDescent="0.2">
      <c r="A116" s="806"/>
      <c r="B116" s="809"/>
      <c r="C116" s="1101"/>
      <c r="D116" s="809"/>
      <c r="E116" s="794"/>
      <c r="F116" s="632" t="s">
        <v>343</v>
      </c>
      <c r="G116" s="899"/>
      <c r="H116" s="855" t="s">
        <v>344</v>
      </c>
      <c r="I116" s="889"/>
      <c r="J116" s="889"/>
      <c r="K116" s="893"/>
      <c r="L116" s="909"/>
      <c r="M116" s="893"/>
      <c r="N116" s="817"/>
      <c r="O116" s="863"/>
      <c r="P116" s="824"/>
      <c r="Q116" s="827"/>
      <c r="R116" s="859"/>
      <c r="S116" s="815"/>
      <c r="T116" s="831"/>
      <c r="U116" s="836"/>
      <c r="V116" s="853"/>
      <c r="W116" s="904"/>
      <c r="X116" s="835"/>
      <c r="Y116" s="1027"/>
      <c r="Z116" s="928"/>
      <c r="AA116" s="928"/>
      <c r="AB116" s="928"/>
      <c r="AC116" s="930"/>
      <c r="AD116" s="925"/>
      <c r="AE116" s="928"/>
      <c r="AF116" s="930"/>
      <c r="AG116" s="140"/>
      <c r="AH116" s="143"/>
      <c r="AI116" s="140"/>
      <c r="AJ116" s="143"/>
      <c r="AK116" s="913"/>
      <c r="AL116" s="913"/>
      <c r="AM116" s="140"/>
    </row>
    <row r="117" spans="1:39" ht="20.25" customHeight="1" x14ac:dyDescent="0.2">
      <c r="A117" s="806"/>
      <c r="B117" s="809"/>
      <c r="C117" s="1101"/>
      <c r="D117" s="809"/>
      <c r="E117" s="794"/>
      <c r="F117" s="632" t="s">
        <v>345</v>
      </c>
      <c r="G117" s="899"/>
      <c r="H117" s="902"/>
      <c r="I117" s="889"/>
      <c r="J117" s="889"/>
      <c r="K117" s="893"/>
      <c r="L117" s="909"/>
      <c r="M117" s="893"/>
      <c r="N117" s="817"/>
      <c r="O117" s="863"/>
      <c r="P117" s="824"/>
      <c r="Q117" s="827"/>
      <c r="R117" s="859"/>
      <c r="S117" s="815"/>
      <c r="T117" s="831"/>
      <c r="U117" s="836"/>
      <c r="V117" s="853"/>
      <c r="W117" s="904"/>
      <c r="X117" s="835"/>
      <c r="Y117" s="1027"/>
      <c r="Z117" s="928"/>
      <c r="AA117" s="928"/>
      <c r="AB117" s="928"/>
      <c r="AC117" s="930"/>
      <c r="AD117" s="925"/>
      <c r="AE117" s="928"/>
      <c r="AF117" s="930"/>
      <c r="AG117" s="140"/>
      <c r="AH117" s="143"/>
      <c r="AI117" s="140"/>
      <c r="AJ117" s="143"/>
      <c r="AK117" s="913"/>
      <c r="AL117" s="913"/>
      <c r="AM117" s="140"/>
    </row>
    <row r="118" spans="1:39" ht="26.25" customHeight="1" x14ac:dyDescent="0.2">
      <c r="A118" s="806"/>
      <c r="B118" s="809"/>
      <c r="C118" s="1101"/>
      <c r="D118" s="809"/>
      <c r="E118" s="794"/>
      <c r="F118" s="632" t="s">
        <v>346</v>
      </c>
      <c r="G118" s="899"/>
      <c r="H118" s="902"/>
      <c r="I118" s="901"/>
      <c r="J118" s="901"/>
      <c r="K118" s="893"/>
      <c r="L118" s="909"/>
      <c r="M118" s="893"/>
      <c r="N118" s="817"/>
      <c r="O118" s="863"/>
      <c r="P118" s="824"/>
      <c r="Q118" s="828"/>
      <c r="R118" s="860"/>
      <c r="S118" s="815"/>
      <c r="T118" s="831"/>
      <c r="U118" s="836"/>
      <c r="V118" s="853"/>
      <c r="W118" s="904"/>
      <c r="X118" s="835"/>
      <c r="Y118" s="1027"/>
      <c r="Z118" s="928"/>
      <c r="AA118" s="928"/>
      <c r="AB118" s="928"/>
      <c r="AC118" s="930"/>
      <c r="AD118" s="925"/>
      <c r="AE118" s="928"/>
      <c r="AF118" s="930"/>
      <c r="AG118" s="140"/>
      <c r="AH118" s="143"/>
      <c r="AI118" s="140"/>
      <c r="AJ118" s="143"/>
      <c r="AK118" s="913"/>
      <c r="AL118" s="913"/>
      <c r="AM118" s="140"/>
    </row>
    <row r="119" spans="1:39" ht="109.5" customHeight="1" x14ac:dyDescent="0.2">
      <c r="A119" s="806"/>
      <c r="B119" s="809"/>
      <c r="C119" s="1102"/>
      <c r="D119" s="809"/>
      <c r="E119" s="795"/>
      <c r="F119" s="632" t="s">
        <v>347</v>
      </c>
      <c r="G119" s="899"/>
      <c r="H119" s="856"/>
      <c r="I119" s="889"/>
      <c r="J119" s="889"/>
      <c r="K119" s="894"/>
      <c r="L119" s="910"/>
      <c r="M119" s="894"/>
      <c r="N119" s="818"/>
      <c r="O119" s="864"/>
      <c r="P119" s="825"/>
      <c r="Q119" s="827"/>
      <c r="R119" s="859"/>
      <c r="S119" s="895"/>
      <c r="T119" s="1060"/>
      <c r="U119" s="632" t="s">
        <v>896</v>
      </c>
      <c r="V119" s="637" t="s">
        <v>681</v>
      </c>
      <c r="W119" s="905"/>
      <c r="X119" s="635" t="s">
        <v>693</v>
      </c>
      <c r="Y119" s="1028"/>
      <c r="Z119" s="929"/>
      <c r="AA119" s="929"/>
      <c r="AB119" s="929"/>
      <c r="AC119" s="931"/>
      <c r="AD119" s="926"/>
      <c r="AE119" s="929"/>
      <c r="AF119" s="931"/>
      <c r="AG119" s="140"/>
      <c r="AH119" s="143"/>
      <c r="AI119" s="140"/>
      <c r="AJ119" s="143"/>
      <c r="AK119" s="914"/>
      <c r="AL119" s="914"/>
      <c r="AM119" s="140"/>
    </row>
    <row r="120" spans="1:39" ht="29.25" customHeight="1" x14ac:dyDescent="0.2">
      <c r="A120" s="806"/>
      <c r="B120" s="809"/>
      <c r="C120" s="1176">
        <v>22</v>
      </c>
      <c r="D120" s="809"/>
      <c r="E120" s="803" t="s">
        <v>157</v>
      </c>
      <c r="F120" s="632" t="s">
        <v>276</v>
      </c>
      <c r="G120" s="1174" t="s">
        <v>892</v>
      </c>
      <c r="H120" s="632" t="s">
        <v>341</v>
      </c>
      <c r="I120" s="889" t="s">
        <v>47</v>
      </c>
      <c r="J120" s="889" t="s">
        <v>114</v>
      </c>
      <c r="K120" s="1189">
        <f>VLOOKUP(I120,'[6]MATRIZ CALIFICACIÓN'!$B$10:$C$14,2,0)</f>
        <v>1</v>
      </c>
      <c r="L120" s="1179">
        <f>HLOOKUP(J120,'[6]MATRIZ CALIFICACIÓN'!$D$8:$F$9,2,0)</f>
        <v>2</v>
      </c>
      <c r="M120" s="1189">
        <f>VALUE(CONCATENATE(K120,L120))</f>
        <v>12</v>
      </c>
      <c r="N120" s="816" t="str">
        <f>VLOOKUP(M120,'[12]MATRIZ CALIFICACIÓN'!$D$27:$E$69,2,0)</f>
        <v>BAJA</v>
      </c>
      <c r="O120" s="816" t="s">
        <v>899</v>
      </c>
      <c r="P120" s="837" t="s">
        <v>106</v>
      </c>
      <c r="Q120" s="827" t="s">
        <v>47</v>
      </c>
      <c r="R120" s="859" t="s">
        <v>114</v>
      </c>
      <c r="S120" s="814" t="s">
        <v>10</v>
      </c>
      <c r="T120" s="965" t="s">
        <v>894</v>
      </c>
      <c r="U120" s="836" t="s">
        <v>900</v>
      </c>
      <c r="V120" s="854" t="s">
        <v>901</v>
      </c>
      <c r="W120" s="906" t="s">
        <v>702</v>
      </c>
      <c r="X120" s="790" t="s">
        <v>902</v>
      </c>
      <c r="Y120" s="1121"/>
      <c r="Z120" s="1159"/>
      <c r="AA120" s="927"/>
      <c r="AB120" s="1159"/>
      <c r="AC120" s="927"/>
      <c r="AD120" s="924"/>
      <c r="AE120" s="927"/>
      <c r="AF120" s="927"/>
      <c r="AG120" s="140"/>
      <c r="AH120" s="143"/>
      <c r="AI120" s="140"/>
      <c r="AJ120" s="143"/>
      <c r="AK120" s="912"/>
      <c r="AL120" s="912"/>
      <c r="AM120" s="140"/>
    </row>
    <row r="121" spans="1:39" ht="20.25" customHeight="1" x14ac:dyDescent="0.2">
      <c r="A121" s="806"/>
      <c r="B121" s="809"/>
      <c r="C121" s="1101"/>
      <c r="D121" s="809"/>
      <c r="E121" s="794"/>
      <c r="F121" s="632" t="s">
        <v>343</v>
      </c>
      <c r="G121" s="1098"/>
      <c r="H121" s="675" t="s">
        <v>348</v>
      </c>
      <c r="I121" s="889"/>
      <c r="J121" s="889"/>
      <c r="K121" s="893"/>
      <c r="L121" s="909"/>
      <c r="M121" s="893"/>
      <c r="N121" s="817"/>
      <c r="O121" s="817"/>
      <c r="P121" s="824"/>
      <c r="Q121" s="827"/>
      <c r="R121" s="859"/>
      <c r="S121" s="815"/>
      <c r="T121" s="831"/>
      <c r="U121" s="836"/>
      <c r="V121" s="853"/>
      <c r="W121" s="903"/>
      <c r="X121" s="790"/>
      <c r="Y121" s="1027"/>
      <c r="Z121" s="928"/>
      <c r="AA121" s="928"/>
      <c r="AB121" s="928"/>
      <c r="AC121" s="930"/>
      <c r="AD121" s="925"/>
      <c r="AE121" s="928"/>
      <c r="AF121" s="930"/>
      <c r="AG121" s="140"/>
      <c r="AH121" s="143"/>
      <c r="AI121" s="140"/>
      <c r="AJ121" s="143"/>
      <c r="AK121" s="913"/>
      <c r="AL121" s="913"/>
      <c r="AM121" s="140"/>
    </row>
    <row r="122" spans="1:39" ht="20.25" customHeight="1" x14ac:dyDescent="0.2">
      <c r="A122" s="806"/>
      <c r="B122" s="809"/>
      <c r="C122" s="1101"/>
      <c r="D122" s="809"/>
      <c r="E122" s="794"/>
      <c r="F122" s="632" t="s">
        <v>345</v>
      </c>
      <c r="G122" s="1098"/>
      <c r="H122" s="855" t="s">
        <v>274</v>
      </c>
      <c r="I122" s="889"/>
      <c r="J122" s="889"/>
      <c r="K122" s="893"/>
      <c r="L122" s="909"/>
      <c r="M122" s="893"/>
      <c r="N122" s="817"/>
      <c r="O122" s="817"/>
      <c r="P122" s="824"/>
      <c r="Q122" s="827"/>
      <c r="R122" s="859"/>
      <c r="S122" s="815"/>
      <c r="T122" s="831"/>
      <c r="U122" s="836"/>
      <c r="V122" s="853"/>
      <c r="W122" s="903"/>
      <c r="X122" s="790"/>
      <c r="Y122" s="1027"/>
      <c r="Z122" s="928"/>
      <c r="AA122" s="928"/>
      <c r="AB122" s="928"/>
      <c r="AC122" s="930"/>
      <c r="AD122" s="925"/>
      <c r="AE122" s="928"/>
      <c r="AF122" s="930"/>
      <c r="AG122" s="140"/>
      <c r="AH122" s="143"/>
      <c r="AI122" s="140"/>
      <c r="AJ122" s="143"/>
      <c r="AK122" s="913"/>
      <c r="AL122" s="913"/>
      <c r="AM122" s="140"/>
    </row>
    <row r="123" spans="1:39" ht="20.25" customHeight="1" x14ac:dyDescent="0.2">
      <c r="A123" s="806"/>
      <c r="B123" s="809"/>
      <c r="C123" s="1101"/>
      <c r="D123" s="809"/>
      <c r="E123" s="794"/>
      <c r="F123" s="632" t="s">
        <v>346</v>
      </c>
      <c r="G123" s="1098"/>
      <c r="H123" s="902"/>
      <c r="I123" s="901"/>
      <c r="J123" s="901"/>
      <c r="K123" s="893"/>
      <c r="L123" s="909"/>
      <c r="M123" s="893"/>
      <c r="N123" s="817"/>
      <c r="O123" s="817"/>
      <c r="P123" s="824"/>
      <c r="Q123" s="828"/>
      <c r="R123" s="860"/>
      <c r="S123" s="815"/>
      <c r="T123" s="831"/>
      <c r="U123" s="836"/>
      <c r="V123" s="853"/>
      <c r="W123" s="903"/>
      <c r="X123" s="791"/>
      <c r="Y123" s="1027"/>
      <c r="Z123" s="928"/>
      <c r="AA123" s="928"/>
      <c r="AB123" s="928"/>
      <c r="AC123" s="930"/>
      <c r="AD123" s="925"/>
      <c r="AE123" s="928"/>
      <c r="AF123" s="930"/>
      <c r="AG123" s="140"/>
      <c r="AH123" s="143"/>
      <c r="AI123" s="140"/>
      <c r="AJ123" s="143"/>
      <c r="AK123" s="913"/>
      <c r="AL123" s="913"/>
      <c r="AM123" s="140"/>
    </row>
    <row r="124" spans="1:39" ht="153.75" customHeight="1" x14ac:dyDescent="0.2">
      <c r="A124" s="806"/>
      <c r="B124" s="809"/>
      <c r="C124" s="1102"/>
      <c r="D124" s="809"/>
      <c r="E124" s="795"/>
      <c r="F124" s="632" t="s">
        <v>347</v>
      </c>
      <c r="G124" s="1099"/>
      <c r="H124" s="856"/>
      <c r="I124" s="889"/>
      <c r="J124" s="889"/>
      <c r="K124" s="894"/>
      <c r="L124" s="910"/>
      <c r="M124" s="894"/>
      <c r="N124" s="818"/>
      <c r="O124" s="818"/>
      <c r="P124" s="825"/>
      <c r="Q124" s="827"/>
      <c r="R124" s="859"/>
      <c r="S124" s="895"/>
      <c r="T124" s="1060"/>
      <c r="U124" s="618" t="s">
        <v>896</v>
      </c>
      <c r="V124" s="641" t="s">
        <v>681</v>
      </c>
      <c r="W124" s="907"/>
      <c r="X124" s="635" t="s">
        <v>693</v>
      </c>
      <c r="Y124" s="1028"/>
      <c r="Z124" s="929"/>
      <c r="AA124" s="929"/>
      <c r="AB124" s="929"/>
      <c r="AC124" s="931"/>
      <c r="AD124" s="926"/>
      <c r="AE124" s="929"/>
      <c r="AF124" s="931"/>
      <c r="AG124" s="140"/>
      <c r="AH124" s="143"/>
      <c r="AI124" s="140"/>
      <c r="AJ124" s="143"/>
      <c r="AK124" s="914"/>
      <c r="AL124" s="914"/>
      <c r="AM124" s="140"/>
    </row>
    <row r="125" spans="1:39" ht="36.75" customHeight="1" x14ac:dyDescent="0.2">
      <c r="A125" s="806"/>
      <c r="B125" s="809"/>
      <c r="C125" s="1102">
        <v>23</v>
      </c>
      <c r="D125" s="809"/>
      <c r="E125" s="794" t="s">
        <v>157</v>
      </c>
      <c r="F125" s="618" t="s">
        <v>349</v>
      </c>
      <c r="G125" s="898" t="s">
        <v>350</v>
      </c>
      <c r="H125" s="582" t="s">
        <v>351</v>
      </c>
      <c r="I125" s="911" t="s">
        <v>47</v>
      </c>
      <c r="J125" s="811" t="s">
        <v>114</v>
      </c>
      <c r="K125" s="1250">
        <f>VLOOKUP(I125,'[4]MATRIZ CALIFICACIÓN'!$B$10:$C$14,2,0)</f>
        <v>1</v>
      </c>
      <c r="L125" s="1179">
        <f>HLOOKUP(J125,'[4]MATRIZ CALIFICACIÓN'!$D$8:$F$9,2,0)</f>
        <v>2</v>
      </c>
      <c r="M125" s="1189">
        <f>VALUE(CONCATENATE(K125,L125))</f>
        <v>12</v>
      </c>
      <c r="N125" s="816" t="str">
        <f>VLOOKUP(M125,'[12]MATRIZ CALIFICACIÓN'!$D$27:$E$69,2,0)</f>
        <v>BAJA</v>
      </c>
      <c r="O125" s="1084" t="s">
        <v>352</v>
      </c>
      <c r="P125" s="837" t="s">
        <v>106</v>
      </c>
      <c r="Q125" s="827" t="s">
        <v>47</v>
      </c>
      <c r="R125" s="859" t="s">
        <v>114</v>
      </c>
      <c r="S125" s="814" t="s">
        <v>10</v>
      </c>
      <c r="T125" s="965" t="s">
        <v>894</v>
      </c>
      <c r="U125" s="836" t="s">
        <v>900</v>
      </c>
      <c r="V125" s="854" t="s">
        <v>903</v>
      </c>
      <c r="W125" s="903" t="s">
        <v>702</v>
      </c>
      <c r="X125" s="791" t="s">
        <v>902</v>
      </c>
      <c r="Y125" s="1121"/>
      <c r="Z125" s="1159"/>
      <c r="AA125" s="927"/>
      <c r="AB125" s="1159"/>
      <c r="AC125" s="927"/>
      <c r="AD125" s="924"/>
      <c r="AE125" s="927"/>
      <c r="AF125" s="927"/>
      <c r="AG125" s="140"/>
      <c r="AH125" s="143"/>
      <c r="AI125" s="140"/>
      <c r="AJ125" s="143"/>
      <c r="AK125" s="921"/>
      <c r="AL125" s="921"/>
      <c r="AM125" s="140"/>
    </row>
    <row r="126" spans="1:39" ht="36.75" customHeight="1" x14ac:dyDescent="0.2">
      <c r="A126" s="806"/>
      <c r="B126" s="809"/>
      <c r="C126" s="1201"/>
      <c r="D126" s="809"/>
      <c r="E126" s="794"/>
      <c r="F126" s="575" t="s">
        <v>353</v>
      </c>
      <c r="G126" s="899"/>
      <c r="H126" s="675" t="s">
        <v>274</v>
      </c>
      <c r="I126" s="1262"/>
      <c r="J126" s="809"/>
      <c r="K126" s="1251"/>
      <c r="L126" s="909"/>
      <c r="M126" s="893"/>
      <c r="N126" s="817"/>
      <c r="O126" s="1085"/>
      <c r="P126" s="824"/>
      <c r="Q126" s="827"/>
      <c r="R126" s="859"/>
      <c r="S126" s="815"/>
      <c r="T126" s="831"/>
      <c r="U126" s="836"/>
      <c r="V126" s="853"/>
      <c r="W126" s="903"/>
      <c r="X126" s="835"/>
      <c r="Y126" s="1027"/>
      <c r="Z126" s="928"/>
      <c r="AA126" s="928"/>
      <c r="AB126" s="928"/>
      <c r="AC126" s="930"/>
      <c r="AD126" s="925"/>
      <c r="AE126" s="928"/>
      <c r="AF126" s="930"/>
      <c r="AG126" s="140"/>
      <c r="AH126" s="143"/>
      <c r="AI126" s="140"/>
      <c r="AJ126" s="143"/>
      <c r="AK126" s="922"/>
      <c r="AL126" s="922"/>
      <c r="AM126" s="140"/>
    </row>
    <row r="127" spans="1:39" ht="54" customHeight="1" x14ac:dyDescent="0.2">
      <c r="A127" s="806"/>
      <c r="B127" s="809"/>
      <c r="C127" s="1201"/>
      <c r="D127" s="809"/>
      <c r="E127" s="794"/>
      <c r="F127" s="575" t="s">
        <v>354</v>
      </c>
      <c r="G127" s="899"/>
      <c r="H127" s="855" t="s">
        <v>341</v>
      </c>
      <c r="I127" s="1262"/>
      <c r="J127" s="809"/>
      <c r="K127" s="1251"/>
      <c r="L127" s="909"/>
      <c r="M127" s="893"/>
      <c r="N127" s="817"/>
      <c r="O127" s="1085"/>
      <c r="P127" s="824"/>
      <c r="Q127" s="827"/>
      <c r="R127" s="859"/>
      <c r="S127" s="815"/>
      <c r="T127" s="831"/>
      <c r="U127" s="836"/>
      <c r="V127" s="853"/>
      <c r="W127" s="903"/>
      <c r="X127" s="835"/>
      <c r="Y127" s="1027"/>
      <c r="Z127" s="928"/>
      <c r="AA127" s="928"/>
      <c r="AB127" s="928"/>
      <c r="AC127" s="930"/>
      <c r="AD127" s="925"/>
      <c r="AE127" s="928"/>
      <c r="AF127" s="930"/>
      <c r="AG127" s="140"/>
      <c r="AH127" s="143"/>
      <c r="AI127" s="140"/>
      <c r="AJ127" s="143"/>
      <c r="AK127" s="922"/>
      <c r="AL127" s="922"/>
      <c r="AM127" s="140"/>
    </row>
    <row r="128" spans="1:39" ht="22.5" customHeight="1" x14ac:dyDescent="0.2">
      <c r="A128" s="806"/>
      <c r="B128" s="809"/>
      <c r="C128" s="1201"/>
      <c r="D128" s="809"/>
      <c r="E128" s="794"/>
      <c r="F128" s="1365" t="s">
        <v>355</v>
      </c>
      <c r="G128" s="899"/>
      <c r="H128" s="902"/>
      <c r="I128" s="1262"/>
      <c r="J128" s="809"/>
      <c r="K128" s="1251"/>
      <c r="L128" s="909"/>
      <c r="M128" s="893"/>
      <c r="N128" s="817"/>
      <c r="O128" s="1085"/>
      <c r="P128" s="824"/>
      <c r="Q128" s="828"/>
      <c r="R128" s="860"/>
      <c r="S128" s="815"/>
      <c r="T128" s="831"/>
      <c r="U128" s="855" t="s">
        <v>896</v>
      </c>
      <c r="V128" s="857" t="s">
        <v>681</v>
      </c>
      <c r="W128" s="903"/>
      <c r="X128" s="789" t="s">
        <v>693</v>
      </c>
      <c r="Y128" s="1027"/>
      <c r="Z128" s="928"/>
      <c r="AA128" s="928"/>
      <c r="AB128" s="928"/>
      <c r="AC128" s="930"/>
      <c r="AD128" s="925"/>
      <c r="AE128" s="928"/>
      <c r="AF128" s="930"/>
      <c r="AG128" s="140"/>
      <c r="AH128" s="143"/>
      <c r="AI128" s="140"/>
      <c r="AJ128" s="143"/>
      <c r="AK128" s="922"/>
      <c r="AL128" s="922"/>
      <c r="AM128" s="140"/>
    </row>
    <row r="129" spans="1:39" ht="56.25" customHeight="1" thickBot="1" x14ac:dyDescent="0.25">
      <c r="A129" s="806"/>
      <c r="B129" s="809"/>
      <c r="C129" s="1201"/>
      <c r="D129" s="809"/>
      <c r="E129" s="795"/>
      <c r="F129" s="1366"/>
      <c r="G129" s="899"/>
      <c r="H129" s="856"/>
      <c r="I129" s="1262"/>
      <c r="J129" s="911"/>
      <c r="K129" s="1252"/>
      <c r="L129" s="910"/>
      <c r="M129" s="894"/>
      <c r="N129" s="818"/>
      <c r="O129" s="1086"/>
      <c r="P129" s="825"/>
      <c r="Q129" s="827"/>
      <c r="R129" s="859"/>
      <c r="S129" s="895"/>
      <c r="T129" s="1060"/>
      <c r="U129" s="856"/>
      <c r="V129" s="832"/>
      <c r="W129" s="907"/>
      <c r="X129" s="791"/>
      <c r="Y129" s="1028"/>
      <c r="Z129" s="929"/>
      <c r="AA129" s="929"/>
      <c r="AB129" s="929"/>
      <c r="AC129" s="931"/>
      <c r="AD129" s="926"/>
      <c r="AE129" s="929"/>
      <c r="AF129" s="931"/>
      <c r="AG129" s="140"/>
      <c r="AH129" s="143"/>
      <c r="AI129" s="140"/>
      <c r="AJ129" s="143"/>
      <c r="AK129" s="923"/>
      <c r="AL129" s="923"/>
      <c r="AM129" s="140"/>
    </row>
    <row r="130" spans="1:39" ht="37.5" customHeight="1" x14ac:dyDescent="0.2">
      <c r="A130" s="806"/>
      <c r="B130" s="809"/>
      <c r="C130" s="1102">
        <v>24</v>
      </c>
      <c r="D130" s="809"/>
      <c r="E130" s="794" t="s">
        <v>157</v>
      </c>
      <c r="F130" s="618" t="s">
        <v>356</v>
      </c>
      <c r="G130" s="1260" t="s">
        <v>904</v>
      </c>
      <c r="H130" s="582" t="s">
        <v>341</v>
      </c>
      <c r="I130" s="809" t="s">
        <v>47</v>
      </c>
      <c r="J130" s="911" t="s">
        <v>114</v>
      </c>
      <c r="K130" s="812">
        <f>VLOOKUP(I130,'[4]MATRIZ CALIFICACIÓN'!$B$10:$C$14,2,0)</f>
        <v>1</v>
      </c>
      <c r="L130" s="1183">
        <f>HLOOKUP(J130,'[4]MATRIZ CALIFICACIÓN'!$D$8:$F$9,2,0)</f>
        <v>2</v>
      </c>
      <c r="M130" s="824">
        <f>VALUE(CONCATENATE(K130,L130))</f>
        <v>12</v>
      </c>
      <c r="N130" s="1229" t="str">
        <f>VLOOKUP(M130,'[12]MATRIZ CALIFICACIÓN'!$D$27:$E$69,2,0)</f>
        <v>BAJA</v>
      </c>
      <c r="O130" s="1200" t="s">
        <v>905</v>
      </c>
      <c r="P130" s="837" t="s">
        <v>106</v>
      </c>
      <c r="Q130" s="827" t="s">
        <v>47</v>
      </c>
      <c r="R130" s="859" t="s">
        <v>114</v>
      </c>
      <c r="S130" s="814" t="s">
        <v>10</v>
      </c>
      <c r="T130" s="831" t="s">
        <v>894</v>
      </c>
      <c r="U130" s="856" t="s">
        <v>900</v>
      </c>
      <c r="V130" s="832" t="s">
        <v>907</v>
      </c>
      <c r="W130" s="906" t="s">
        <v>908</v>
      </c>
      <c r="X130" s="790" t="s">
        <v>902</v>
      </c>
      <c r="Y130" s="1121"/>
      <c r="Z130" s="1159"/>
      <c r="AA130" s="927"/>
      <c r="AB130" s="1159"/>
      <c r="AC130" s="927"/>
      <c r="AD130" s="924"/>
      <c r="AE130" s="927"/>
      <c r="AF130" s="927"/>
      <c r="AG130" s="140"/>
      <c r="AH130" s="143"/>
      <c r="AI130" s="140"/>
      <c r="AJ130" s="143"/>
      <c r="AK130" s="921"/>
      <c r="AL130" s="921"/>
      <c r="AM130" s="140"/>
    </row>
    <row r="131" spans="1:39" ht="20.25" customHeight="1" x14ac:dyDescent="0.2">
      <c r="A131" s="806"/>
      <c r="B131" s="809"/>
      <c r="C131" s="1201"/>
      <c r="D131" s="809"/>
      <c r="E131" s="794"/>
      <c r="F131" s="632" t="s">
        <v>343</v>
      </c>
      <c r="G131" s="1216"/>
      <c r="H131" s="855" t="s">
        <v>357</v>
      </c>
      <c r="I131" s="809"/>
      <c r="J131" s="1262"/>
      <c r="K131" s="812"/>
      <c r="L131" s="1183"/>
      <c r="M131" s="824"/>
      <c r="N131" s="1229"/>
      <c r="O131" s="822"/>
      <c r="P131" s="824"/>
      <c r="Q131" s="827"/>
      <c r="R131" s="859"/>
      <c r="S131" s="815"/>
      <c r="T131" s="831"/>
      <c r="U131" s="836"/>
      <c r="V131" s="833"/>
      <c r="W131" s="904"/>
      <c r="X131" s="790"/>
      <c r="Y131" s="1027"/>
      <c r="Z131" s="928"/>
      <c r="AA131" s="928"/>
      <c r="AB131" s="928"/>
      <c r="AC131" s="930"/>
      <c r="AD131" s="925"/>
      <c r="AE131" s="928"/>
      <c r="AF131" s="930"/>
      <c r="AG131" s="140"/>
      <c r="AH131" s="143"/>
      <c r="AI131" s="140"/>
      <c r="AJ131" s="143"/>
      <c r="AK131" s="922"/>
      <c r="AL131" s="922"/>
      <c r="AM131" s="140"/>
    </row>
    <row r="132" spans="1:39" ht="35.25" customHeight="1" x14ac:dyDescent="0.2">
      <c r="A132" s="806"/>
      <c r="B132" s="809"/>
      <c r="C132" s="1201"/>
      <c r="D132" s="809"/>
      <c r="E132" s="794"/>
      <c r="F132" s="632" t="s">
        <v>345</v>
      </c>
      <c r="G132" s="1216"/>
      <c r="H132" s="902"/>
      <c r="I132" s="809"/>
      <c r="J132" s="1262"/>
      <c r="K132" s="812"/>
      <c r="L132" s="1183"/>
      <c r="M132" s="824"/>
      <c r="N132" s="1229"/>
      <c r="O132" s="822"/>
      <c r="P132" s="824"/>
      <c r="Q132" s="827"/>
      <c r="R132" s="859"/>
      <c r="S132" s="815"/>
      <c r="T132" s="831"/>
      <c r="U132" s="836"/>
      <c r="V132" s="833"/>
      <c r="W132" s="904"/>
      <c r="X132" s="791"/>
      <c r="Y132" s="1027"/>
      <c r="Z132" s="928"/>
      <c r="AA132" s="928"/>
      <c r="AB132" s="928"/>
      <c r="AC132" s="930"/>
      <c r="AD132" s="925"/>
      <c r="AE132" s="928"/>
      <c r="AF132" s="930"/>
      <c r="AG132" s="140"/>
      <c r="AH132" s="143"/>
      <c r="AI132" s="140"/>
      <c r="AJ132" s="143"/>
      <c r="AK132" s="922"/>
      <c r="AL132" s="922"/>
      <c r="AM132" s="140"/>
    </row>
    <row r="133" spans="1:39" ht="47.25" customHeight="1" x14ac:dyDescent="0.2">
      <c r="A133" s="806"/>
      <c r="B133" s="809"/>
      <c r="C133" s="1201"/>
      <c r="D133" s="809"/>
      <c r="E133" s="794"/>
      <c r="F133" s="632" t="s">
        <v>346</v>
      </c>
      <c r="G133" s="1216"/>
      <c r="H133" s="902"/>
      <c r="I133" s="809"/>
      <c r="J133" s="1262"/>
      <c r="K133" s="812"/>
      <c r="L133" s="1183"/>
      <c r="M133" s="824"/>
      <c r="N133" s="1229"/>
      <c r="O133" s="822"/>
      <c r="P133" s="824"/>
      <c r="Q133" s="828"/>
      <c r="R133" s="860"/>
      <c r="S133" s="815"/>
      <c r="T133" s="831"/>
      <c r="U133" s="902" t="s">
        <v>906</v>
      </c>
      <c r="V133" s="834" t="s">
        <v>681</v>
      </c>
      <c r="W133" s="904"/>
      <c r="X133" s="835" t="s">
        <v>693</v>
      </c>
      <c r="Y133" s="1027"/>
      <c r="Z133" s="928"/>
      <c r="AA133" s="928"/>
      <c r="AB133" s="928"/>
      <c r="AC133" s="930"/>
      <c r="AD133" s="925"/>
      <c r="AE133" s="928"/>
      <c r="AF133" s="930"/>
      <c r="AG133" s="140"/>
      <c r="AH133" s="143"/>
      <c r="AI133" s="140"/>
      <c r="AJ133" s="143"/>
      <c r="AK133" s="922"/>
      <c r="AL133" s="922"/>
      <c r="AM133" s="140"/>
    </row>
    <row r="134" spans="1:39" ht="64.5" customHeight="1" x14ac:dyDescent="0.2">
      <c r="A134" s="806"/>
      <c r="B134" s="809"/>
      <c r="C134" s="1201"/>
      <c r="D134" s="809"/>
      <c r="E134" s="795"/>
      <c r="F134" s="632" t="s">
        <v>347</v>
      </c>
      <c r="G134" s="1261"/>
      <c r="H134" s="856"/>
      <c r="I134" s="911"/>
      <c r="J134" s="1262"/>
      <c r="K134" s="846"/>
      <c r="L134" s="1184"/>
      <c r="M134" s="825"/>
      <c r="N134" s="1230"/>
      <c r="O134" s="872"/>
      <c r="P134" s="825"/>
      <c r="Q134" s="827"/>
      <c r="R134" s="859"/>
      <c r="S134" s="895"/>
      <c r="T134" s="1060"/>
      <c r="U134" s="856"/>
      <c r="V134" s="832"/>
      <c r="W134" s="905"/>
      <c r="X134" s="835"/>
      <c r="Y134" s="1028"/>
      <c r="Z134" s="929"/>
      <c r="AA134" s="929"/>
      <c r="AB134" s="929"/>
      <c r="AC134" s="931"/>
      <c r="AD134" s="926"/>
      <c r="AE134" s="929"/>
      <c r="AF134" s="931"/>
      <c r="AG134" s="140"/>
      <c r="AH134" s="143"/>
      <c r="AI134" s="140"/>
      <c r="AJ134" s="143"/>
      <c r="AK134" s="923"/>
      <c r="AL134" s="923"/>
      <c r="AM134" s="140"/>
    </row>
    <row r="135" spans="1:39" ht="31.5" customHeight="1" x14ac:dyDescent="0.2">
      <c r="A135" s="806"/>
      <c r="B135" s="809"/>
      <c r="C135" s="1203">
        <v>25</v>
      </c>
      <c r="D135" s="809"/>
      <c r="E135" s="803" t="s">
        <v>157</v>
      </c>
      <c r="F135" s="632" t="s">
        <v>276</v>
      </c>
      <c r="G135" s="1216" t="s">
        <v>909</v>
      </c>
      <c r="H135" s="632" t="s">
        <v>341</v>
      </c>
      <c r="I135" s="1371" t="s">
        <v>47</v>
      </c>
      <c r="J135" s="1231" t="s">
        <v>114</v>
      </c>
      <c r="K135" s="837">
        <f>VLOOKUP(I135,'[4]MATRIZ CALIFICACIÓN'!$B$10:$C$14,2,0)</f>
        <v>1</v>
      </c>
      <c r="L135" s="1182">
        <f>HLOOKUP(J135,'[4]MATRIZ CALIFICACIÓN'!$D$8:$F$9,2,0)</f>
        <v>2</v>
      </c>
      <c r="M135" s="837">
        <f>VALUE(CONCATENATE(K135,L135))</f>
        <v>12</v>
      </c>
      <c r="N135" s="816" t="str">
        <f>VLOOKUP(M135,'[12]MATRIZ CALIFICACIÓN'!$D$27:$E$69,2,0)</f>
        <v>BAJA</v>
      </c>
      <c r="O135" s="822" t="s">
        <v>910</v>
      </c>
      <c r="P135" s="824" t="s">
        <v>106</v>
      </c>
      <c r="Q135" s="826" t="s">
        <v>47</v>
      </c>
      <c r="R135" s="1061" t="s">
        <v>114</v>
      </c>
      <c r="S135" s="815" t="s">
        <v>10</v>
      </c>
      <c r="T135" s="965" t="s">
        <v>894</v>
      </c>
      <c r="U135" s="836" t="s">
        <v>900</v>
      </c>
      <c r="V135" s="853" t="s">
        <v>912</v>
      </c>
      <c r="W135" s="906" t="s">
        <v>913</v>
      </c>
      <c r="X135" s="789" t="s">
        <v>902</v>
      </c>
      <c r="Y135" s="1027"/>
      <c r="Z135" s="1159"/>
      <c r="AA135" s="927"/>
      <c r="AB135" s="1159"/>
      <c r="AC135" s="927"/>
      <c r="AD135" s="924"/>
      <c r="AE135" s="927"/>
      <c r="AF135" s="927"/>
      <c r="AG135" s="140"/>
      <c r="AH135" s="143"/>
      <c r="AI135" s="140"/>
      <c r="AJ135" s="143"/>
      <c r="AK135" s="912"/>
      <c r="AL135" s="912"/>
      <c r="AM135" s="140"/>
    </row>
    <row r="136" spans="1:39" ht="20.25" customHeight="1" x14ac:dyDescent="0.2">
      <c r="A136" s="806"/>
      <c r="B136" s="809"/>
      <c r="C136" s="1204"/>
      <c r="D136" s="809"/>
      <c r="E136" s="794"/>
      <c r="F136" s="632" t="s">
        <v>343</v>
      </c>
      <c r="G136" s="1216"/>
      <c r="H136" s="855" t="s">
        <v>357</v>
      </c>
      <c r="I136" s="1371"/>
      <c r="J136" s="1232"/>
      <c r="K136" s="824"/>
      <c r="L136" s="1183"/>
      <c r="M136" s="824"/>
      <c r="N136" s="817"/>
      <c r="O136" s="822"/>
      <c r="P136" s="824"/>
      <c r="Q136" s="827"/>
      <c r="R136" s="859"/>
      <c r="S136" s="815"/>
      <c r="T136" s="831"/>
      <c r="U136" s="836"/>
      <c r="V136" s="853"/>
      <c r="W136" s="904"/>
      <c r="X136" s="790"/>
      <c r="Y136" s="1027"/>
      <c r="Z136" s="928"/>
      <c r="AA136" s="928"/>
      <c r="AB136" s="928"/>
      <c r="AC136" s="930"/>
      <c r="AD136" s="925"/>
      <c r="AE136" s="928"/>
      <c r="AF136" s="930"/>
      <c r="AG136" s="140"/>
      <c r="AH136" s="143"/>
      <c r="AI136" s="140"/>
      <c r="AJ136" s="143"/>
      <c r="AK136" s="913"/>
      <c r="AL136" s="913"/>
      <c r="AM136" s="140"/>
    </row>
    <row r="137" spans="1:39" ht="20.25" customHeight="1" x14ac:dyDescent="0.2">
      <c r="A137" s="806"/>
      <c r="B137" s="809"/>
      <c r="C137" s="1204"/>
      <c r="D137" s="809"/>
      <c r="E137" s="794"/>
      <c r="F137" s="632" t="s">
        <v>345</v>
      </c>
      <c r="G137" s="1216"/>
      <c r="H137" s="902"/>
      <c r="I137" s="1371"/>
      <c r="J137" s="1232"/>
      <c r="K137" s="824"/>
      <c r="L137" s="1183"/>
      <c r="M137" s="824"/>
      <c r="N137" s="817"/>
      <c r="O137" s="822"/>
      <c r="P137" s="824"/>
      <c r="Q137" s="827"/>
      <c r="R137" s="859"/>
      <c r="S137" s="815"/>
      <c r="T137" s="831"/>
      <c r="U137" s="836"/>
      <c r="V137" s="853"/>
      <c r="W137" s="904"/>
      <c r="X137" s="791"/>
      <c r="Y137" s="1027"/>
      <c r="Z137" s="928"/>
      <c r="AA137" s="928"/>
      <c r="AB137" s="928"/>
      <c r="AC137" s="930"/>
      <c r="AD137" s="925"/>
      <c r="AE137" s="928"/>
      <c r="AF137" s="930"/>
      <c r="AG137" s="140"/>
      <c r="AH137" s="143"/>
      <c r="AI137" s="140"/>
      <c r="AJ137" s="143"/>
      <c r="AK137" s="913"/>
      <c r="AL137" s="913"/>
      <c r="AM137" s="140"/>
    </row>
    <row r="138" spans="1:39" ht="20.25" customHeight="1" x14ac:dyDescent="0.2">
      <c r="A138" s="806"/>
      <c r="B138" s="809"/>
      <c r="C138" s="1204"/>
      <c r="D138" s="809"/>
      <c r="E138" s="794"/>
      <c r="F138" s="632" t="s">
        <v>346</v>
      </c>
      <c r="G138" s="1216"/>
      <c r="H138" s="902"/>
      <c r="I138" s="1371"/>
      <c r="J138" s="1232"/>
      <c r="K138" s="824"/>
      <c r="L138" s="1183"/>
      <c r="M138" s="824"/>
      <c r="N138" s="817"/>
      <c r="O138" s="822"/>
      <c r="P138" s="824"/>
      <c r="Q138" s="828"/>
      <c r="R138" s="860"/>
      <c r="S138" s="815"/>
      <c r="T138" s="831"/>
      <c r="U138" s="855" t="s">
        <v>911</v>
      </c>
      <c r="V138" s="1036" t="s">
        <v>681</v>
      </c>
      <c r="W138" s="904"/>
      <c r="X138" s="835" t="s">
        <v>693</v>
      </c>
      <c r="Y138" s="1027"/>
      <c r="Z138" s="928"/>
      <c r="AA138" s="928"/>
      <c r="AB138" s="928"/>
      <c r="AC138" s="930"/>
      <c r="AD138" s="925"/>
      <c r="AE138" s="928"/>
      <c r="AF138" s="930"/>
      <c r="AG138" s="140"/>
      <c r="AH138" s="143"/>
      <c r="AI138" s="140"/>
      <c r="AJ138" s="143"/>
      <c r="AK138" s="913"/>
      <c r="AL138" s="913"/>
      <c r="AM138" s="140"/>
    </row>
    <row r="139" spans="1:39" ht="116.25" customHeight="1" x14ac:dyDescent="0.2">
      <c r="A139" s="806"/>
      <c r="B139" s="809"/>
      <c r="C139" s="1205"/>
      <c r="D139" s="809"/>
      <c r="E139" s="795"/>
      <c r="F139" s="632" t="s">
        <v>347</v>
      </c>
      <c r="G139" s="1216"/>
      <c r="H139" s="856"/>
      <c r="I139" s="1371"/>
      <c r="J139" s="1233"/>
      <c r="K139" s="825"/>
      <c r="L139" s="1184"/>
      <c r="M139" s="825"/>
      <c r="N139" s="818"/>
      <c r="O139" s="822"/>
      <c r="P139" s="825"/>
      <c r="Q139" s="827"/>
      <c r="R139" s="859"/>
      <c r="S139" s="895"/>
      <c r="T139" s="1060"/>
      <c r="U139" s="856"/>
      <c r="V139" s="854"/>
      <c r="W139" s="905"/>
      <c r="X139" s="835"/>
      <c r="Y139" s="1028"/>
      <c r="Z139" s="929"/>
      <c r="AA139" s="929"/>
      <c r="AB139" s="929"/>
      <c r="AC139" s="931"/>
      <c r="AD139" s="926"/>
      <c r="AE139" s="929"/>
      <c r="AF139" s="931"/>
      <c r="AG139" s="140"/>
      <c r="AH139" s="143"/>
      <c r="AI139" s="140"/>
      <c r="AJ139" s="143"/>
      <c r="AK139" s="914"/>
      <c r="AL139" s="914"/>
      <c r="AM139" s="140"/>
    </row>
    <row r="140" spans="1:39" ht="45" customHeight="1" x14ac:dyDescent="0.2">
      <c r="A140" s="806"/>
      <c r="B140" s="809"/>
      <c r="C140" s="1254">
        <v>26</v>
      </c>
      <c r="D140" s="809"/>
      <c r="E140" s="803" t="s">
        <v>157</v>
      </c>
      <c r="F140" s="632" t="s">
        <v>349</v>
      </c>
      <c r="G140" s="857" t="s">
        <v>914</v>
      </c>
      <c r="H140" s="632" t="s">
        <v>351</v>
      </c>
      <c r="I140" s="1080" t="s">
        <v>47</v>
      </c>
      <c r="J140" s="1080" t="s">
        <v>114</v>
      </c>
      <c r="K140" s="1013">
        <f>VLOOKUP(I140,'[9]MATRIZ CALIFICACIÓN'!$B$10:$C$14,2,0)</f>
        <v>1</v>
      </c>
      <c r="L140" s="1212">
        <f>HLOOKUP(J140,'[9]MATRIZ CALIFICACIÓN'!$D$8:$F$9,2,0)</f>
        <v>2</v>
      </c>
      <c r="M140" s="1013">
        <f>VALUE(CONCATENATE(K140,L140))</f>
        <v>12</v>
      </c>
      <c r="N140" s="816" t="str">
        <f>VLOOKUP(M140,'[12]MATRIZ CALIFICACIÓN'!$D$27:$E$69,2,0)</f>
        <v>BAJA</v>
      </c>
      <c r="O140" s="865" t="s">
        <v>359</v>
      </c>
      <c r="P140" s="824" t="s">
        <v>106</v>
      </c>
      <c r="Q140" s="826" t="s">
        <v>47</v>
      </c>
      <c r="R140" s="1061" t="s">
        <v>114</v>
      </c>
      <c r="S140" s="815" t="s">
        <v>10</v>
      </c>
      <c r="T140" s="831" t="s">
        <v>894</v>
      </c>
      <c r="U140" s="856" t="s">
        <v>895</v>
      </c>
      <c r="V140" s="832" t="s">
        <v>915</v>
      </c>
      <c r="W140" s="903" t="s">
        <v>913</v>
      </c>
      <c r="X140" s="790" t="s">
        <v>898</v>
      </c>
      <c r="Y140" s="1027"/>
      <c r="Z140" s="928"/>
      <c r="AA140" s="930"/>
      <c r="AB140" s="928"/>
      <c r="AC140" s="930"/>
      <c r="AD140" s="925"/>
      <c r="AE140" s="930"/>
      <c r="AF140" s="930"/>
      <c r="AG140" s="202"/>
      <c r="AH140" s="201"/>
      <c r="AI140" s="202"/>
      <c r="AJ140" s="201"/>
      <c r="AK140" s="913"/>
      <c r="AL140" s="913"/>
      <c r="AM140" s="202"/>
    </row>
    <row r="141" spans="1:39" ht="45" customHeight="1" x14ac:dyDescent="0.2">
      <c r="A141" s="806"/>
      <c r="B141" s="809"/>
      <c r="C141" s="1255"/>
      <c r="D141" s="809"/>
      <c r="E141" s="794"/>
      <c r="F141" s="698" t="s">
        <v>353</v>
      </c>
      <c r="G141" s="834"/>
      <c r="H141" s="675" t="s">
        <v>274</v>
      </c>
      <c r="I141" s="1080"/>
      <c r="J141" s="1080"/>
      <c r="K141" s="1014"/>
      <c r="L141" s="1213"/>
      <c r="M141" s="1014"/>
      <c r="N141" s="817"/>
      <c r="O141" s="1143"/>
      <c r="P141" s="824"/>
      <c r="Q141" s="827"/>
      <c r="R141" s="859"/>
      <c r="S141" s="815"/>
      <c r="T141" s="831"/>
      <c r="U141" s="836"/>
      <c r="V141" s="833"/>
      <c r="W141" s="904"/>
      <c r="X141" s="790"/>
      <c r="Y141" s="1027"/>
      <c r="Z141" s="928"/>
      <c r="AA141" s="928"/>
      <c r="AB141" s="928"/>
      <c r="AC141" s="930"/>
      <c r="AD141" s="925"/>
      <c r="AE141" s="928"/>
      <c r="AF141" s="930"/>
      <c r="AG141" s="202"/>
      <c r="AH141" s="201"/>
      <c r="AI141" s="202"/>
      <c r="AJ141" s="201"/>
      <c r="AK141" s="913"/>
      <c r="AL141" s="913"/>
      <c r="AM141" s="202"/>
    </row>
    <row r="142" spans="1:39" ht="45" customHeight="1" x14ac:dyDescent="0.2">
      <c r="A142" s="806"/>
      <c r="B142" s="809"/>
      <c r="C142" s="1255"/>
      <c r="D142" s="809"/>
      <c r="E142" s="794"/>
      <c r="F142" s="575" t="s">
        <v>354</v>
      </c>
      <c r="G142" s="834"/>
      <c r="H142" s="855" t="s">
        <v>341</v>
      </c>
      <c r="I142" s="1080"/>
      <c r="J142" s="1080"/>
      <c r="K142" s="1014"/>
      <c r="L142" s="1213"/>
      <c r="M142" s="1014"/>
      <c r="N142" s="817"/>
      <c r="O142" s="1143"/>
      <c r="P142" s="824"/>
      <c r="Q142" s="827"/>
      <c r="R142" s="859"/>
      <c r="S142" s="815"/>
      <c r="T142" s="831"/>
      <c r="U142" s="836"/>
      <c r="V142" s="833"/>
      <c r="W142" s="904"/>
      <c r="X142" s="790"/>
      <c r="Y142" s="1027"/>
      <c r="Z142" s="928"/>
      <c r="AA142" s="928"/>
      <c r="AB142" s="928"/>
      <c r="AC142" s="930"/>
      <c r="AD142" s="925"/>
      <c r="AE142" s="928"/>
      <c r="AF142" s="930"/>
      <c r="AG142" s="202"/>
      <c r="AH142" s="201"/>
      <c r="AI142" s="202"/>
      <c r="AJ142" s="201"/>
      <c r="AK142" s="913"/>
      <c r="AL142" s="913"/>
      <c r="AM142" s="202"/>
    </row>
    <row r="143" spans="1:39" ht="45" customHeight="1" x14ac:dyDescent="0.2">
      <c r="A143" s="806"/>
      <c r="B143" s="809"/>
      <c r="C143" s="1255"/>
      <c r="D143" s="809"/>
      <c r="E143" s="794"/>
      <c r="F143" s="1227" t="s">
        <v>355</v>
      </c>
      <c r="G143" s="834"/>
      <c r="H143" s="902"/>
      <c r="I143" s="819"/>
      <c r="J143" s="819"/>
      <c r="K143" s="1014"/>
      <c r="L143" s="1213"/>
      <c r="M143" s="1014"/>
      <c r="N143" s="817"/>
      <c r="O143" s="1143"/>
      <c r="P143" s="824"/>
      <c r="Q143" s="828"/>
      <c r="R143" s="860"/>
      <c r="S143" s="815"/>
      <c r="T143" s="831"/>
      <c r="U143" s="855" t="s">
        <v>896</v>
      </c>
      <c r="V143" s="857" t="s">
        <v>681</v>
      </c>
      <c r="W143" s="904"/>
      <c r="X143" s="791"/>
      <c r="Y143" s="1027"/>
      <c r="Z143" s="928"/>
      <c r="AA143" s="928"/>
      <c r="AB143" s="928"/>
      <c r="AC143" s="930"/>
      <c r="AD143" s="925"/>
      <c r="AE143" s="928"/>
      <c r="AF143" s="930"/>
      <c r="AG143" s="202"/>
      <c r="AH143" s="201"/>
      <c r="AI143" s="202"/>
      <c r="AJ143" s="201"/>
      <c r="AK143" s="913"/>
      <c r="AL143" s="913"/>
      <c r="AM143" s="202"/>
    </row>
    <row r="144" spans="1:39" ht="45" customHeight="1" thickBot="1" x14ac:dyDescent="0.25">
      <c r="A144" s="806"/>
      <c r="B144" s="809"/>
      <c r="C144" s="1256"/>
      <c r="D144" s="911"/>
      <c r="E144" s="795"/>
      <c r="F144" s="1228"/>
      <c r="G144" s="832"/>
      <c r="H144" s="856"/>
      <c r="I144" s="1080"/>
      <c r="J144" s="1080"/>
      <c r="K144" s="1015"/>
      <c r="L144" s="1214"/>
      <c r="M144" s="1015"/>
      <c r="N144" s="818"/>
      <c r="O144" s="1144"/>
      <c r="P144" s="825"/>
      <c r="Q144" s="827"/>
      <c r="R144" s="859"/>
      <c r="S144" s="895"/>
      <c r="T144" s="1060"/>
      <c r="U144" s="856"/>
      <c r="V144" s="832"/>
      <c r="W144" s="905"/>
      <c r="X144" s="635" t="s">
        <v>693</v>
      </c>
      <c r="Y144" s="1028"/>
      <c r="Z144" s="1003"/>
      <c r="AA144" s="1003"/>
      <c r="AB144" s="1003"/>
      <c r="AC144" s="1004"/>
      <c r="AD144" s="932"/>
      <c r="AE144" s="1003"/>
      <c r="AF144" s="1004"/>
      <c r="AG144" s="202"/>
      <c r="AH144" s="201"/>
      <c r="AI144" s="202"/>
      <c r="AJ144" s="201"/>
      <c r="AK144" s="915"/>
      <c r="AL144" s="915"/>
      <c r="AM144" s="202"/>
    </row>
    <row r="145" spans="1:39" ht="46.5" customHeight="1" x14ac:dyDescent="0.2">
      <c r="A145" s="806"/>
      <c r="B145" s="809"/>
      <c r="C145" s="1254">
        <v>27</v>
      </c>
      <c r="D145" s="811" t="s">
        <v>164</v>
      </c>
      <c r="E145" s="803" t="s">
        <v>157</v>
      </c>
      <c r="F145" s="699" t="s">
        <v>349</v>
      </c>
      <c r="G145" s="857" t="s">
        <v>916</v>
      </c>
      <c r="H145" s="616" t="s">
        <v>351</v>
      </c>
      <c r="I145" s="1080" t="s">
        <v>47</v>
      </c>
      <c r="J145" s="1080" t="s">
        <v>114</v>
      </c>
      <c r="K145" s="1013">
        <f>VLOOKUP(I145,'[13]MATRIZ CALIFICACIÓN'!$B$10:$C$14,2,0)</f>
        <v>1</v>
      </c>
      <c r="L145" s="1212">
        <f>HLOOKUP(J145,'[13]MATRIZ CALIFICACIÓN'!$D$8:$F$9,2,0)</f>
        <v>2</v>
      </c>
      <c r="M145" s="1013">
        <f>VALUE(CONCATENATE(K145,L145))</f>
        <v>12</v>
      </c>
      <c r="N145" s="816" t="str">
        <f>VLOOKUP(M145,'[14]MATRIZ CALIFICACIÓN'!$D$27:$E$69,2,0)</f>
        <v>BAJA</v>
      </c>
      <c r="O145" s="865" t="s">
        <v>534</v>
      </c>
      <c r="P145" s="824" t="s">
        <v>106</v>
      </c>
      <c r="Q145" s="827" t="s">
        <v>47</v>
      </c>
      <c r="R145" s="859" t="s">
        <v>114</v>
      </c>
      <c r="S145" s="815" t="s">
        <v>10</v>
      </c>
      <c r="T145" s="831" t="s">
        <v>280</v>
      </c>
      <c r="U145" s="856" t="s">
        <v>900</v>
      </c>
      <c r="V145" s="832" t="s">
        <v>917</v>
      </c>
      <c r="W145" s="1156" t="s">
        <v>918</v>
      </c>
      <c r="X145" s="791" t="s">
        <v>902</v>
      </c>
      <c r="Y145" s="1030"/>
      <c r="Z145" s="1059"/>
      <c r="AA145" s="972"/>
      <c r="AB145" s="1059"/>
      <c r="AC145" s="1041"/>
      <c r="AD145" s="972"/>
      <c r="AE145" s="972"/>
      <c r="AF145" s="1045"/>
      <c r="AG145" s="139"/>
      <c r="AH145" s="142"/>
      <c r="AI145" s="139"/>
      <c r="AJ145" s="142"/>
      <c r="AK145" s="937"/>
      <c r="AL145" s="937"/>
      <c r="AM145" s="139"/>
    </row>
    <row r="146" spans="1:39" ht="41.25" customHeight="1" x14ac:dyDescent="0.2">
      <c r="A146" s="806"/>
      <c r="B146" s="809"/>
      <c r="C146" s="1255"/>
      <c r="D146" s="809"/>
      <c r="E146" s="794"/>
      <c r="F146" s="700" t="s">
        <v>353</v>
      </c>
      <c r="G146" s="834"/>
      <c r="H146" s="959" t="s">
        <v>341</v>
      </c>
      <c r="I146" s="1080"/>
      <c r="J146" s="1080"/>
      <c r="K146" s="1014"/>
      <c r="L146" s="1213"/>
      <c r="M146" s="1014"/>
      <c r="N146" s="817"/>
      <c r="O146" s="1143"/>
      <c r="P146" s="824"/>
      <c r="Q146" s="827"/>
      <c r="R146" s="859"/>
      <c r="S146" s="815"/>
      <c r="T146" s="831"/>
      <c r="U146" s="836"/>
      <c r="V146" s="833"/>
      <c r="W146" s="1157"/>
      <c r="X146" s="835"/>
      <c r="Y146" s="1030"/>
      <c r="Z146" s="928"/>
      <c r="AA146" s="928"/>
      <c r="AB146" s="928"/>
      <c r="AC146" s="930"/>
      <c r="AD146" s="930"/>
      <c r="AE146" s="928"/>
      <c r="AF146" s="928"/>
      <c r="AG146" s="140"/>
      <c r="AH146" s="143"/>
      <c r="AI146" s="140"/>
      <c r="AJ146" s="143"/>
      <c r="AK146" s="922"/>
      <c r="AL146" s="922"/>
      <c r="AM146" s="140"/>
    </row>
    <row r="147" spans="1:39" ht="40.5" customHeight="1" x14ac:dyDescent="0.2">
      <c r="A147" s="806"/>
      <c r="B147" s="809"/>
      <c r="C147" s="1255"/>
      <c r="D147" s="809"/>
      <c r="E147" s="794"/>
      <c r="F147" s="701" t="s">
        <v>354</v>
      </c>
      <c r="G147" s="834"/>
      <c r="H147" s="960"/>
      <c r="I147" s="1080"/>
      <c r="J147" s="1080"/>
      <c r="K147" s="1014"/>
      <c r="L147" s="1213"/>
      <c r="M147" s="1014"/>
      <c r="N147" s="817"/>
      <c r="O147" s="1143"/>
      <c r="P147" s="824"/>
      <c r="Q147" s="827"/>
      <c r="R147" s="859"/>
      <c r="S147" s="815"/>
      <c r="T147" s="831"/>
      <c r="U147" s="902" t="s">
        <v>896</v>
      </c>
      <c r="V147" s="1035" t="s">
        <v>681</v>
      </c>
      <c r="W147" s="1157"/>
      <c r="X147" s="789" t="s">
        <v>693</v>
      </c>
      <c r="Y147" s="1030"/>
      <c r="Z147" s="928"/>
      <c r="AA147" s="928"/>
      <c r="AB147" s="928"/>
      <c r="AC147" s="930"/>
      <c r="AD147" s="930"/>
      <c r="AE147" s="928"/>
      <c r="AF147" s="928"/>
      <c r="AG147" s="140"/>
      <c r="AH147" s="143"/>
      <c r="AI147" s="140"/>
      <c r="AJ147" s="143"/>
      <c r="AK147" s="922"/>
      <c r="AL147" s="922"/>
      <c r="AM147" s="140"/>
    </row>
    <row r="148" spans="1:39" ht="20.25" customHeight="1" x14ac:dyDescent="0.2">
      <c r="A148" s="806"/>
      <c r="B148" s="809"/>
      <c r="C148" s="1255"/>
      <c r="D148" s="809"/>
      <c r="E148" s="794"/>
      <c r="F148" s="1016" t="s">
        <v>355</v>
      </c>
      <c r="G148" s="834"/>
      <c r="H148" s="960"/>
      <c r="I148" s="819"/>
      <c r="J148" s="819"/>
      <c r="K148" s="1014"/>
      <c r="L148" s="1213"/>
      <c r="M148" s="1014"/>
      <c r="N148" s="817"/>
      <c r="O148" s="1143"/>
      <c r="P148" s="824"/>
      <c r="Q148" s="828"/>
      <c r="R148" s="860"/>
      <c r="S148" s="815"/>
      <c r="T148" s="831"/>
      <c r="U148" s="902"/>
      <c r="V148" s="1036"/>
      <c r="W148" s="1157"/>
      <c r="X148" s="790"/>
      <c r="Y148" s="1030"/>
      <c r="Z148" s="928"/>
      <c r="AA148" s="928"/>
      <c r="AB148" s="928"/>
      <c r="AC148" s="930"/>
      <c r="AD148" s="930"/>
      <c r="AE148" s="928"/>
      <c r="AF148" s="928"/>
      <c r="AG148" s="140"/>
      <c r="AH148" s="143"/>
      <c r="AI148" s="140"/>
      <c r="AJ148" s="143"/>
      <c r="AK148" s="922"/>
      <c r="AL148" s="922"/>
      <c r="AM148" s="140"/>
    </row>
    <row r="149" spans="1:39" ht="33" customHeight="1" thickBot="1" x14ac:dyDescent="0.25">
      <c r="A149" s="806"/>
      <c r="B149" s="809"/>
      <c r="C149" s="1256"/>
      <c r="D149" s="809"/>
      <c r="E149" s="795"/>
      <c r="F149" s="1017"/>
      <c r="G149" s="832"/>
      <c r="H149" s="961"/>
      <c r="I149" s="1080"/>
      <c r="J149" s="1080"/>
      <c r="K149" s="1015"/>
      <c r="L149" s="1214"/>
      <c r="M149" s="1015"/>
      <c r="N149" s="818"/>
      <c r="O149" s="1144"/>
      <c r="P149" s="825"/>
      <c r="Q149" s="827"/>
      <c r="R149" s="859"/>
      <c r="S149" s="895"/>
      <c r="T149" s="1060"/>
      <c r="U149" s="856"/>
      <c r="V149" s="854"/>
      <c r="W149" s="1158"/>
      <c r="X149" s="791"/>
      <c r="Y149" s="1058"/>
      <c r="Z149" s="1003"/>
      <c r="AA149" s="1003"/>
      <c r="AB149" s="1003"/>
      <c r="AC149" s="1004"/>
      <c r="AD149" s="1004"/>
      <c r="AE149" s="1003"/>
      <c r="AF149" s="1003"/>
      <c r="AG149" s="141"/>
      <c r="AH149" s="144"/>
      <c r="AI149" s="141"/>
      <c r="AJ149" s="144"/>
      <c r="AK149" s="943"/>
      <c r="AL149" s="943"/>
      <c r="AM149" s="141"/>
    </row>
    <row r="150" spans="1:39" ht="33" customHeight="1" x14ac:dyDescent="0.2">
      <c r="A150" s="806"/>
      <c r="B150" s="809"/>
      <c r="C150" s="1254">
        <v>28</v>
      </c>
      <c r="D150" s="809"/>
      <c r="E150" s="803" t="s">
        <v>157</v>
      </c>
      <c r="F150" s="623" t="s">
        <v>276</v>
      </c>
      <c r="G150" s="812" t="s">
        <v>358</v>
      </c>
      <c r="H150" s="623" t="s">
        <v>341</v>
      </c>
      <c r="I150" s="819" t="s">
        <v>47</v>
      </c>
      <c r="J150" s="630"/>
      <c r="K150" s="647"/>
      <c r="L150" s="668"/>
      <c r="M150" s="647"/>
      <c r="N150" s="816" t="str">
        <f t="shared" ref="N150" si="0">$N$135</f>
        <v>BAJA</v>
      </c>
      <c r="O150" s="822" t="s">
        <v>919</v>
      </c>
      <c r="P150" s="824" t="s">
        <v>106</v>
      </c>
      <c r="Q150" s="826" t="s">
        <v>47</v>
      </c>
      <c r="R150" s="826" t="s">
        <v>114</v>
      </c>
      <c r="S150" s="814" t="s">
        <v>10</v>
      </c>
      <c r="T150" s="831" t="s">
        <v>894</v>
      </c>
      <c r="U150" s="855" t="s">
        <v>895</v>
      </c>
      <c r="V150" s="857" t="s">
        <v>920</v>
      </c>
      <c r="W150" s="906" t="s">
        <v>702</v>
      </c>
      <c r="X150" s="789" t="s">
        <v>898</v>
      </c>
      <c r="Y150" s="594"/>
      <c r="Z150" s="591"/>
      <c r="AA150" s="591"/>
      <c r="AB150" s="591"/>
      <c r="AC150" s="594"/>
      <c r="AD150" s="590"/>
      <c r="AE150" s="591"/>
      <c r="AF150" s="615"/>
      <c r="AG150" s="202"/>
      <c r="AH150" s="201"/>
      <c r="AI150" s="202"/>
      <c r="AJ150" s="201"/>
      <c r="AK150" s="589"/>
      <c r="AL150" s="589"/>
      <c r="AM150" s="202"/>
    </row>
    <row r="151" spans="1:39" ht="33" customHeight="1" x14ac:dyDescent="0.2">
      <c r="A151" s="806"/>
      <c r="B151" s="809"/>
      <c r="C151" s="1255"/>
      <c r="D151" s="809"/>
      <c r="E151" s="794"/>
      <c r="F151" s="229" t="s">
        <v>343</v>
      </c>
      <c r="G151" s="812"/>
      <c r="H151" s="814" t="s">
        <v>357</v>
      </c>
      <c r="I151" s="820"/>
      <c r="J151" s="630"/>
      <c r="K151" s="647"/>
      <c r="L151" s="668"/>
      <c r="M151" s="647"/>
      <c r="N151" s="817"/>
      <c r="O151" s="822"/>
      <c r="P151" s="824"/>
      <c r="Q151" s="827"/>
      <c r="R151" s="827"/>
      <c r="S151" s="815"/>
      <c r="T151" s="831"/>
      <c r="U151" s="902"/>
      <c r="V151" s="834"/>
      <c r="W151" s="1037"/>
      <c r="X151" s="790"/>
      <c r="Y151" s="594"/>
      <c r="Z151" s="591"/>
      <c r="AA151" s="591"/>
      <c r="AB151" s="591"/>
      <c r="AC151" s="594"/>
      <c r="AD151" s="590"/>
      <c r="AE151" s="591"/>
      <c r="AF151" s="615"/>
      <c r="AG151" s="202"/>
      <c r="AH151" s="201"/>
      <c r="AI151" s="202"/>
      <c r="AJ151" s="201"/>
      <c r="AK151" s="589"/>
      <c r="AL151" s="589"/>
      <c r="AM151" s="202"/>
    </row>
    <row r="152" spans="1:39" ht="33" customHeight="1" x14ac:dyDescent="0.2">
      <c r="A152" s="806"/>
      <c r="B152" s="809"/>
      <c r="C152" s="1255"/>
      <c r="D152" s="809"/>
      <c r="E152" s="794"/>
      <c r="F152" s="229" t="s">
        <v>345</v>
      </c>
      <c r="G152" s="812"/>
      <c r="H152" s="815"/>
      <c r="I152" s="820"/>
      <c r="J152" s="630" t="s">
        <v>114</v>
      </c>
      <c r="K152" s="647"/>
      <c r="L152" s="668"/>
      <c r="M152" s="647"/>
      <c r="N152" s="817"/>
      <c r="O152" s="822"/>
      <c r="P152" s="824"/>
      <c r="Q152" s="827"/>
      <c r="R152" s="827"/>
      <c r="S152" s="815"/>
      <c r="T152" s="831"/>
      <c r="U152" s="902"/>
      <c r="V152" s="832"/>
      <c r="W152" s="1037"/>
      <c r="X152" s="791"/>
      <c r="Y152" s="594"/>
      <c r="Z152" s="591"/>
      <c r="AA152" s="591"/>
      <c r="AB152" s="591"/>
      <c r="AC152" s="594"/>
      <c r="AD152" s="590"/>
      <c r="AE152" s="591"/>
      <c r="AF152" s="615"/>
      <c r="AG152" s="202"/>
      <c r="AH152" s="201"/>
      <c r="AI152" s="202"/>
      <c r="AJ152" s="201"/>
      <c r="AK152" s="589"/>
      <c r="AL152" s="589"/>
      <c r="AM152" s="202"/>
    </row>
    <row r="153" spans="1:39" ht="33" customHeight="1" x14ac:dyDescent="0.2">
      <c r="A153" s="806"/>
      <c r="B153" s="809"/>
      <c r="C153" s="1255"/>
      <c r="D153" s="809"/>
      <c r="E153" s="794"/>
      <c r="F153" s="229" t="s">
        <v>346</v>
      </c>
      <c r="G153" s="812"/>
      <c r="H153" s="815"/>
      <c r="I153" s="820"/>
      <c r="J153" s="630"/>
      <c r="K153" s="647"/>
      <c r="L153" s="668"/>
      <c r="M153" s="647"/>
      <c r="N153" s="817"/>
      <c r="O153" s="822"/>
      <c r="P153" s="824"/>
      <c r="Q153" s="828"/>
      <c r="R153" s="828"/>
      <c r="S153" s="815"/>
      <c r="T153" s="831"/>
      <c r="U153" s="902" t="s">
        <v>896</v>
      </c>
      <c r="V153" s="857" t="s">
        <v>681</v>
      </c>
      <c r="W153" s="1037"/>
      <c r="X153" s="790" t="s">
        <v>693</v>
      </c>
      <c r="Y153" s="594"/>
      <c r="Z153" s="591"/>
      <c r="AA153" s="591"/>
      <c r="AB153" s="591"/>
      <c r="AC153" s="594"/>
      <c r="AD153" s="590"/>
      <c r="AE153" s="591"/>
      <c r="AF153" s="615"/>
      <c r="AG153" s="202"/>
      <c r="AH153" s="201"/>
      <c r="AI153" s="202"/>
      <c r="AJ153" s="201"/>
      <c r="AK153" s="589"/>
      <c r="AL153" s="589"/>
      <c r="AM153" s="202"/>
    </row>
    <row r="154" spans="1:39" ht="33" customHeight="1" thickBot="1" x14ac:dyDescent="0.25">
      <c r="A154" s="807"/>
      <c r="B154" s="810"/>
      <c r="C154" s="1497"/>
      <c r="D154" s="810"/>
      <c r="E154" s="804"/>
      <c r="F154" s="622" t="s">
        <v>347</v>
      </c>
      <c r="G154" s="813"/>
      <c r="H154" s="815"/>
      <c r="I154" s="821"/>
      <c r="J154" s="630"/>
      <c r="K154" s="647"/>
      <c r="L154" s="668"/>
      <c r="M154" s="647"/>
      <c r="N154" s="818"/>
      <c r="O154" s="823"/>
      <c r="P154" s="825"/>
      <c r="Q154" s="828"/>
      <c r="R154" s="829"/>
      <c r="S154" s="830"/>
      <c r="T154" s="831"/>
      <c r="U154" s="1039"/>
      <c r="V154" s="1040"/>
      <c r="W154" s="1038"/>
      <c r="X154" s="792"/>
      <c r="Y154" s="594"/>
      <c r="Z154" s="591"/>
      <c r="AA154" s="591"/>
      <c r="AB154" s="591"/>
      <c r="AC154" s="594"/>
      <c r="AD154" s="590"/>
      <c r="AE154" s="591"/>
      <c r="AF154" s="615"/>
      <c r="AG154" s="202"/>
      <c r="AH154" s="201"/>
      <c r="AI154" s="202"/>
      <c r="AJ154" s="201"/>
      <c r="AK154" s="589"/>
      <c r="AL154" s="589"/>
      <c r="AM154" s="202"/>
    </row>
    <row r="155" spans="1:39" ht="90" customHeight="1" x14ac:dyDescent="0.2">
      <c r="A155" s="1197" t="s">
        <v>183</v>
      </c>
      <c r="B155" s="793" t="s">
        <v>756</v>
      </c>
      <c r="C155" s="1496">
        <v>29</v>
      </c>
      <c r="D155" s="808" t="s">
        <v>163</v>
      </c>
      <c r="E155" s="305" t="str">
        <f>'[15]MAPA DE RIESGOS '!E16</f>
        <v>PROCESOS/PROCEDIMIENTOS</v>
      </c>
      <c r="F155" s="662" t="str">
        <f>'[15]MAPA DE RIESGOS '!F16</f>
        <v>Voluntad del servidor público de beneficiar a un tercero o a si mismo</v>
      </c>
      <c r="G155" s="1097" t="s">
        <v>704</v>
      </c>
      <c r="H155" s="227" t="str">
        <f>'[15]MAPA DE RIESGOS '!H16</f>
        <v>Investigaciones y sanciones disciplinarias</v>
      </c>
      <c r="I155" s="1062" t="str">
        <f>'[15]MAPA DE RIESGOS '!I16</f>
        <v>RARA VEZ (1)</v>
      </c>
      <c r="J155" s="1062" t="str">
        <f>'[15]MAPA DE RIESGOS '!J16</f>
        <v>MODERADO (5)</v>
      </c>
      <c r="K155" s="1010">
        <f>'[15]MAPA DE RIESGOS '!K16</f>
        <v>1</v>
      </c>
      <c r="L155" s="1055">
        <f>'[15]MAPA DE RIESGOS '!L16</f>
        <v>1</v>
      </c>
      <c r="M155" s="1010">
        <f>'[15]MAPA DE RIESGOS '!M16</f>
        <v>11</v>
      </c>
      <c r="N155" s="1145" t="str">
        <f>'[15]MAPA DE RIESGOS '!N16</f>
        <v>BAJA</v>
      </c>
      <c r="O155" s="255" t="str">
        <f>'[15]MAPA DE RIESGOS '!O16</f>
        <v xml:space="preserve">Revisión de documentos soportes </v>
      </c>
      <c r="P155" s="793" t="str">
        <f>'[15]MAPA DE RIESGOS '!P16</f>
        <v>PREVENTIVO</v>
      </c>
      <c r="Q155" s="1062" t="str">
        <f>'[15]MAPA DE RIESGOS '!Q16</f>
        <v>RARA VEZ (1)</v>
      </c>
      <c r="R155" s="1107" t="str">
        <f>'[15]MAPA DE RIESGOS '!R16</f>
        <v>MODERADO (5)</v>
      </c>
      <c r="S155" s="1052" t="str">
        <f>'[15]MAPA DE RIESGOS '!S16</f>
        <v>BAJA</v>
      </c>
      <c r="T155" s="796" t="str">
        <f>'[15]MAPA DE RIESGOS '!T16</f>
        <v>Semestral</v>
      </c>
      <c r="U155" s="662" t="str">
        <f>'[15]MAPA DE RIESGOS '!U16</f>
        <v>Profesional revisa el cumplimiento total de los requisitos normativos y organizacionales para el respectivo reconocimiento u otorgamiento de beneficio</v>
      </c>
      <c r="V155" s="678" t="str">
        <f>'[15]MAPA DE RIESGOS '!V16</f>
        <v>Visto bueno sobre reconocimiento u otorgamiento por parte del revisor</v>
      </c>
      <c r="W155" s="1046" t="str">
        <f>'[15]MAPA DE RIESGOS '!W16</f>
        <v>DIRECCIÓN ADMINISTRATIVA Y FINANCIREA / SUBDIRECCIÓN ADMINISTRATIVA</v>
      </c>
      <c r="X155" s="256" t="s">
        <v>360</v>
      </c>
      <c r="Y155" s="734"/>
      <c r="Z155" s="293"/>
      <c r="AA155" s="972"/>
      <c r="AB155" s="256"/>
      <c r="AC155" s="338"/>
      <c r="AD155" s="293"/>
      <c r="AE155" s="1018"/>
      <c r="AF155" s="339"/>
      <c r="AG155" s="139"/>
      <c r="AH155" s="142"/>
      <c r="AI155" s="139"/>
      <c r="AJ155" s="142"/>
      <c r="AK155" s="933"/>
      <c r="AL155" s="937"/>
      <c r="AM155" s="139"/>
    </row>
    <row r="156" spans="1:39" ht="63" customHeight="1" x14ac:dyDescent="0.2">
      <c r="A156" s="1198"/>
      <c r="B156" s="794"/>
      <c r="C156" s="1204"/>
      <c r="D156" s="809"/>
      <c r="E156" s="803" t="str">
        <f>'[15]MAPA DE RIESGOS '!E17</f>
        <v>PROCESOS/PROCEDIMIENTOS</v>
      </c>
      <c r="F156" s="811" t="str">
        <f>'[15]MAPA DE RIESGOS '!F17</f>
        <v>Omisión del debido proceso</v>
      </c>
      <c r="G156" s="1098"/>
      <c r="H156" s="228" t="str">
        <f>'[15]MAPA DE RIESGOS '!H17</f>
        <v xml:space="preserve">Reprocesos y desgaste administrativo  </v>
      </c>
      <c r="I156" s="889"/>
      <c r="J156" s="889"/>
      <c r="K156" s="1011"/>
      <c r="L156" s="1056"/>
      <c r="M156" s="1011"/>
      <c r="N156" s="1146"/>
      <c r="O156" s="842" t="str">
        <f>'[15]MAPA DE RIESGOS '!O17</f>
        <v>Publicación de resultados de proceso de otorgamiento</v>
      </c>
      <c r="P156" s="794"/>
      <c r="Q156" s="889"/>
      <c r="R156" s="1108"/>
      <c r="S156" s="1053"/>
      <c r="T156" s="797"/>
      <c r="U156" s="811" t="str">
        <f>'[15]MAPA DE RIESGOS '!U17</f>
        <v>Publicación en la intranet y/o por correo electrónico del proceso de otorgamiento de incentivo y sus resultados</v>
      </c>
      <c r="V156" s="900" t="str">
        <f>'[15]MAPA DE RIESGOS '!V17</f>
        <v>Visto bueno sobre reconocimiento u otorgamiento por parte del revisor</v>
      </c>
      <c r="W156" s="1047"/>
      <c r="X156" s="1049" t="s">
        <v>361</v>
      </c>
      <c r="Y156" s="1393"/>
      <c r="Z156" s="930"/>
      <c r="AA156" s="930"/>
      <c r="AB156" s="1049"/>
      <c r="AC156" s="1019"/>
      <c r="AD156" s="930"/>
      <c r="AE156" s="935"/>
      <c r="AF156" s="789"/>
      <c r="AG156" s="140"/>
      <c r="AH156" s="143"/>
      <c r="AI156" s="140"/>
      <c r="AJ156" s="143"/>
      <c r="AK156" s="913"/>
      <c r="AL156" s="922"/>
      <c r="AM156" s="140"/>
    </row>
    <row r="157" spans="1:39" ht="71.25" customHeight="1" thickBot="1" x14ac:dyDescent="0.25">
      <c r="A157" s="1198"/>
      <c r="B157" s="794"/>
      <c r="C157" s="1205"/>
      <c r="D157" s="809"/>
      <c r="E157" s="795"/>
      <c r="F157" s="911"/>
      <c r="G157" s="1099"/>
      <c r="H157" s="663" t="str">
        <f>'[15]MAPA DE RIESGOS '!H18</f>
        <v>Afectación del clima laboral</v>
      </c>
      <c r="I157" s="889"/>
      <c r="J157" s="889"/>
      <c r="K157" s="1012"/>
      <c r="L157" s="1057"/>
      <c r="M157" s="1012"/>
      <c r="N157" s="1147"/>
      <c r="O157" s="844"/>
      <c r="P157" s="795"/>
      <c r="Q157" s="889"/>
      <c r="R157" s="1108"/>
      <c r="S157" s="1054"/>
      <c r="T157" s="798"/>
      <c r="U157" s="911"/>
      <c r="V157" s="898"/>
      <c r="W157" s="1048"/>
      <c r="X157" s="1050"/>
      <c r="Y157" s="1400"/>
      <c r="Z157" s="931"/>
      <c r="AA157" s="931"/>
      <c r="AB157" s="1050"/>
      <c r="AC157" s="1020"/>
      <c r="AD157" s="931"/>
      <c r="AE157" s="936"/>
      <c r="AF157" s="791"/>
      <c r="AG157" s="140"/>
      <c r="AH157" s="143"/>
      <c r="AI157" s="140"/>
      <c r="AJ157" s="143"/>
      <c r="AK157" s="914"/>
      <c r="AL157" s="923"/>
      <c r="AM157" s="140"/>
    </row>
    <row r="158" spans="1:39" ht="119.25" customHeight="1" x14ac:dyDescent="0.2">
      <c r="A158" s="1198"/>
      <c r="B158" s="794"/>
      <c r="C158" s="1204">
        <v>30</v>
      </c>
      <c r="D158" s="808" t="s">
        <v>163</v>
      </c>
      <c r="E158" s="621" t="s">
        <v>157</v>
      </c>
      <c r="F158" s="618" t="s">
        <v>362</v>
      </c>
      <c r="G158" s="834" t="s">
        <v>921</v>
      </c>
      <c r="H158" s="618" t="s">
        <v>363</v>
      </c>
      <c r="I158" s="1215" t="s">
        <v>12</v>
      </c>
      <c r="J158" s="888" t="s">
        <v>114</v>
      </c>
      <c r="K158" s="893">
        <f>VLOOKUP(I158,'[6]MATRIZ CALIFICACIÓN'!$B$10:$C$14,2,0)</f>
        <v>2</v>
      </c>
      <c r="L158" s="909">
        <f>HLOOKUP(J158,'[6]MATRIZ CALIFICACIÓN'!$D$8:$F$9,2,0)</f>
        <v>2</v>
      </c>
      <c r="M158" s="893">
        <f>VALUE(CONCATENATE(K158,L158))</f>
        <v>22</v>
      </c>
      <c r="N158" s="817" t="str">
        <f>VLOOKUP(M158,'[15]MATRIZ CALIFICACIÓN'!$D$27:$E$69,2,0)</f>
        <v>MODERADA</v>
      </c>
      <c r="O158" s="334" t="s">
        <v>650</v>
      </c>
      <c r="P158" s="824" t="s">
        <v>106</v>
      </c>
      <c r="Q158" s="826" t="s">
        <v>47</v>
      </c>
      <c r="R158" s="1061" t="s">
        <v>113</v>
      </c>
      <c r="S158" s="815" t="s">
        <v>10</v>
      </c>
      <c r="T158" s="799" t="s">
        <v>364</v>
      </c>
      <c r="U158" s="623" t="s">
        <v>656</v>
      </c>
      <c r="V158" s="300" t="s">
        <v>660</v>
      </c>
      <c r="W158" s="903" t="s">
        <v>365</v>
      </c>
      <c r="X158" s="633" t="s">
        <v>664</v>
      </c>
      <c r="Y158" s="648"/>
      <c r="Z158" s="335"/>
      <c r="AA158" s="790"/>
      <c r="AB158" s="287"/>
      <c r="AC158" s="336"/>
      <c r="AD158" s="335"/>
      <c r="AE158" s="790"/>
      <c r="AF158" s="337"/>
      <c r="AG158" s="174"/>
      <c r="AH158" s="145"/>
      <c r="AI158" s="174"/>
      <c r="AJ158" s="145"/>
      <c r="AK158" s="913"/>
      <c r="AL158" s="913"/>
      <c r="AM158" s="174"/>
    </row>
    <row r="159" spans="1:39" ht="68.25" customHeight="1" x14ac:dyDescent="0.2">
      <c r="A159" s="1198"/>
      <c r="B159" s="794"/>
      <c r="C159" s="1204"/>
      <c r="D159" s="809"/>
      <c r="E159" s="621" t="s">
        <v>157</v>
      </c>
      <c r="F159" s="632" t="s">
        <v>646</v>
      </c>
      <c r="G159" s="834"/>
      <c r="H159" s="632" t="s">
        <v>648</v>
      </c>
      <c r="I159" s="1108"/>
      <c r="J159" s="889"/>
      <c r="K159" s="893"/>
      <c r="L159" s="909"/>
      <c r="M159" s="893"/>
      <c r="N159" s="817"/>
      <c r="O159" s="258" t="s">
        <v>651</v>
      </c>
      <c r="P159" s="824"/>
      <c r="Q159" s="827"/>
      <c r="R159" s="859"/>
      <c r="S159" s="815"/>
      <c r="T159" s="800"/>
      <c r="U159" s="229" t="s">
        <v>657</v>
      </c>
      <c r="V159" s="254" t="s">
        <v>661</v>
      </c>
      <c r="W159" s="903"/>
      <c r="X159" s="635" t="s">
        <v>665</v>
      </c>
      <c r="Y159" s="282"/>
      <c r="Z159" s="260"/>
      <c r="AA159" s="790"/>
      <c r="AB159" s="283"/>
      <c r="AC159" s="282"/>
      <c r="AD159" s="260"/>
      <c r="AE159" s="790"/>
      <c r="AF159" s="257"/>
      <c r="AG159" s="140"/>
      <c r="AH159" s="143"/>
      <c r="AI159" s="140"/>
      <c r="AJ159" s="143"/>
      <c r="AK159" s="913"/>
      <c r="AL159" s="913"/>
      <c r="AM159" s="140"/>
    </row>
    <row r="160" spans="1:39" ht="48" customHeight="1" x14ac:dyDescent="0.2">
      <c r="A160" s="1198"/>
      <c r="B160" s="794"/>
      <c r="C160" s="1204"/>
      <c r="D160" s="809"/>
      <c r="E160" s="794" t="s">
        <v>158</v>
      </c>
      <c r="F160" s="902" t="s">
        <v>647</v>
      </c>
      <c r="G160" s="834"/>
      <c r="H160" s="855" t="s">
        <v>649</v>
      </c>
      <c r="I160" s="1108"/>
      <c r="J160" s="889"/>
      <c r="K160" s="893"/>
      <c r="L160" s="909"/>
      <c r="M160" s="893"/>
      <c r="N160" s="817"/>
      <c r="O160" s="258" t="s">
        <v>652</v>
      </c>
      <c r="P160" s="824"/>
      <c r="Q160" s="827"/>
      <c r="R160" s="859"/>
      <c r="S160" s="815"/>
      <c r="T160" s="799" t="s">
        <v>655</v>
      </c>
      <c r="U160" s="229" t="s">
        <v>658</v>
      </c>
      <c r="V160" s="254" t="s">
        <v>662</v>
      </c>
      <c r="W160" s="903"/>
      <c r="X160" s="635" t="s">
        <v>666</v>
      </c>
      <c r="Y160" s="282"/>
      <c r="Z160" s="260"/>
      <c r="AA160" s="790"/>
      <c r="AB160" s="283"/>
      <c r="AC160" s="282"/>
      <c r="AD160" s="260"/>
      <c r="AE160" s="790"/>
      <c r="AF160" s="257"/>
      <c r="AG160" s="140"/>
      <c r="AH160" s="143"/>
      <c r="AI160" s="140"/>
      <c r="AJ160" s="143"/>
      <c r="AK160" s="913"/>
      <c r="AL160" s="913"/>
      <c r="AM160" s="140"/>
    </row>
    <row r="161" spans="1:39" ht="33" customHeight="1" x14ac:dyDescent="0.2">
      <c r="A161" s="1198"/>
      <c r="B161" s="794"/>
      <c r="C161" s="1204"/>
      <c r="D161" s="809"/>
      <c r="E161" s="794"/>
      <c r="F161" s="902"/>
      <c r="G161" s="834"/>
      <c r="H161" s="902"/>
      <c r="I161" s="1109"/>
      <c r="J161" s="901"/>
      <c r="K161" s="893"/>
      <c r="L161" s="909"/>
      <c r="M161" s="893"/>
      <c r="N161" s="817"/>
      <c r="O161" s="258" t="s">
        <v>653</v>
      </c>
      <c r="P161" s="824"/>
      <c r="Q161" s="828"/>
      <c r="R161" s="860"/>
      <c r="S161" s="815"/>
      <c r="T161" s="801"/>
      <c r="U161" s="814" t="s">
        <v>659</v>
      </c>
      <c r="V161" s="971" t="s">
        <v>663</v>
      </c>
      <c r="W161" s="903"/>
      <c r="X161" s="789" t="s">
        <v>360</v>
      </c>
      <c r="Y161" s="1019"/>
      <c r="Z161" s="1043"/>
      <c r="AA161" s="790"/>
      <c r="AB161" s="789"/>
      <c r="AC161" s="1019"/>
      <c r="AD161" s="1043"/>
      <c r="AE161" s="790"/>
      <c r="AF161" s="789"/>
      <c r="AG161" s="140"/>
      <c r="AH161" s="143"/>
      <c r="AI161" s="140"/>
      <c r="AJ161" s="143"/>
      <c r="AK161" s="913"/>
      <c r="AL161" s="913"/>
      <c r="AM161" s="140"/>
    </row>
    <row r="162" spans="1:39" ht="45" customHeight="1" thickBot="1" x14ac:dyDescent="0.25">
      <c r="A162" s="1199"/>
      <c r="B162" s="804"/>
      <c r="C162" s="1204"/>
      <c r="D162" s="810"/>
      <c r="E162" s="804"/>
      <c r="F162" s="1039"/>
      <c r="G162" s="834"/>
      <c r="H162" s="1039"/>
      <c r="I162" s="1109"/>
      <c r="J162" s="901"/>
      <c r="K162" s="893"/>
      <c r="L162" s="909"/>
      <c r="M162" s="893"/>
      <c r="N162" s="817"/>
      <c r="O162" s="259" t="s">
        <v>654</v>
      </c>
      <c r="P162" s="824"/>
      <c r="Q162" s="828"/>
      <c r="R162" s="860"/>
      <c r="S162" s="815"/>
      <c r="T162" s="802"/>
      <c r="U162" s="830"/>
      <c r="V162" s="866"/>
      <c r="W162" s="1051"/>
      <c r="X162" s="790"/>
      <c r="Y162" s="1042"/>
      <c r="Z162" s="1044"/>
      <c r="AA162" s="792"/>
      <c r="AB162" s="792"/>
      <c r="AC162" s="1042"/>
      <c r="AD162" s="1044"/>
      <c r="AE162" s="792"/>
      <c r="AF162" s="792"/>
      <c r="AG162" s="141"/>
      <c r="AH162" s="144"/>
      <c r="AI162" s="141"/>
      <c r="AJ162" s="144"/>
      <c r="AK162" s="915"/>
      <c r="AL162" s="915"/>
      <c r="AM162" s="141"/>
    </row>
    <row r="163" spans="1:39" ht="124.5" customHeight="1" x14ac:dyDescent="0.2">
      <c r="A163" s="1197" t="s">
        <v>184</v>
      </c>
      <c r="B163" s="793" t="s">
        <v>709</v>
      </c>
      <c r="C163" s="1100">
        <v>31</v>
      </c>
      <c r="D163" s="808" t="s">
        <v>164</v>
      </c>
      <c r="E163" s="793" t="s">
        <v>157</v>
      </c>
      <c r="F163" s="662" t="s">
        <v>357</v>
      </c>
      <c r="G163" s="1097" t="s">
        <v>757</v>
      </c>
      <c r="H163" s="198" t="s">
        <v>366</v>
      </c>
      <c r="I163" s="1062" t="s">
        <v>47</v>
      </c>
      <c r="J163" s="1062" t="s">
        <v>113</v>
      </c>
      <c r="K163" s="1141">
        <v>1</v>
      </c>
      <c r="L163" s="1210">
        <f>HLOOKUP(J163,'[6]MATRIZ CALIFICACIÓN'!$D$8:$F$9,2,0)</f>
        <v>1</v>
      </c>
      <c r="M163" s="1141">
        <f>VALUE(CONCATENATE(K163,L163))</f>
        <v>11</v>
      </c>
      <c r="N163" s="1139" t="s">
        <v>10</v>
      </c>
      <c r="O163" s="186" t="s">
        <v>922</v>
      </c>
      <c r="P163" s="793" t="s">
        <v>106</v>
      </c>
      <c r="Q163" s="1062" t="s">
        <v>47</v>
      </c>
      <c r="R163" s="1107" t="s">
        <v>113</v>
      </c>
      <c r="S163" s="1110" t="s">
        <v>10</v>
      </c>
      <c r="T163" s="706" t="s">
        <v>923</v>
      </c>
      <c r="U163" s="632" t="s">
        <v>550</v>
      </c>
      <c r="V163" s="217" t="s">
        <v>551</v>
      </c>
      <c r="W163" s="666" t="s">
        <v>498</v>
      </c>
      <c r="X163" s="593" t="s">
        <v>552</v>
      </c>
      <c r="Y163" s="735"/>
      <c r="Z163" s="293"/>
      <c r="AA163" s="295"/>
      <c r="AB163" s="293"/>
      <c r="AC163" s="440"/>
      <c r="AD163" s="293"/>
      <c r="AE163" s="224"/>
      <c r="AF163" s="293"/>
      <c r="AG163" s="132"/>
      <c r="AH163" s="136"/>
      <c r="AI163" s="132"/>
      <c r="AJ163" s="136"/>
      <c r="AK163" s="916"/>
      <c r="AL163" s="916"/>
      <c r="AM163" s="139"/>
    </row>
    <row r="164" spans="1:39" ht="43.5" customHeight="1" x14ac:dyDescent="0.2">
      <c r="A164" s="1198"/>
      <c r="B164" s="794"/>
      <c r="C164" s="1101"/>
      <c r="D164" s="809"/>
      <c r="E164" s="795"/>
      <c r="F164" s="663" t="s">
        <v>396</v>
      </c>
      <c r="G164" s="1098"/>
      <c r="H164" s="197" t="s">
        <v>547</v>
      </c>
      <c r="I164" s="889"/>
      <c r="J164" s="889"/>
      <c r="K164" s="1105"/>
      <c r="L164" s="1208"/>
      <c r="M164" s="1105"/>
      <c r="N164" s="970"/>
      <c r="O164" s="1049" t="s">
        <v>549</v>
      </c>
      <c r="P164" s="794"/>
      <c r="Q164" s="889"/>
      <c r="R164" s="1108"/>
      <c r="S164" s="962"/>
      <c r="T164" s="839" t="s">
        <v>923</v>
      </c>
      <c r="U164" s="855" t="s">
        <v>553</v>
      </c>
      <c r="V164" s="857" t="s">
        <v>551</v>
      </c>
      <c r="W164" s="965" t="s">
        <v>498</v>
      </c>
      <c r="X164" s="855" t="s">
        <v>554</v>
      </c>
      <c r="Y164" s="1399"/>
      <c r="Z164" s="1154"/>
      <c r="AA164" s="1154"/>
      <c r="AB164" s="1154"/>
      <c r="AC164" s="1154"/>
      <c r="AD164" s="855"/>
      <c r="AE164" s="855"/>
      <c r="AF164" s="1154"/>
      <c r="AG164" s="133"/>
      <c r="AH164" s="131"/>
      <c r="AI164" s="133"/>
      <c r="AJ164" s="131"/>
      <c r="AK164" s="917"/>
      <c r="AL164" s="917"/>
      <c r="AM164" s="140"/>
    </row>
    <row r="165" spans="1:39" ht="21" customHeight="1" x14ac:dyDescent="0.2">
      <c r="A165" s="1198"/>
      <c r="B165" s="794"/>
      <c r="C165" s="1101"/>
      <c r="D165" s="809"/>
      <c r="E165" s="803" t="s">
        <v>158</v>
      </c>
      <c r="F165" s="663" t="s">
        <v>405</v>
      </c>
      <c r="G165" s="1098"/>
      <c r="H165" s="1103" t="s">
        <v>274</v>
      </c>
      <c r="I165" s="889"/>
      <c r="J165" s="889"/>
      <c r="K165" s="1105"/>
      <c r="L165" s="1208"/>
      <c r="M165" s="1105"/>
      <c r="N165" s="970"/>
      <c r="O165" s="1153"/>
      <c r="P165" s="794"/>
      <c r="Q165" s="889"/>
      <c r="R165" s="1108"/>
      <c r="S165" s="962"/>
      <c r="T165" s="840"/>
      <c r="U165" s="902"/>
      <c r="V165" s="834"/>
      <c r="W165" s="831"/>
      <c r="X165" s="902"/>
      <c r="Y165" s="1399"/>
      <c r="Z165" s="1154"/>
      <c r="AA165" s="1154"/>
      <c r="AB165" s="1154"/>
      <c r="AC165" s="1154"/>
      <c r="AD165" s="902"/>
      <c r="AE165" s="902"/>
      <c r="AF165" s="1154"/>
      <c r="AG165" s="133"/>
      <c r="AH165" s="131"/>
      <c r="AI165" s="133"/>
      <c r="AJ165" s="131"/>
      <c r="AK165" s="917"/>
      <c r="AL165" s="917"/>
      <c r="AM165" s="140"/>
    </row>
    <row r="166" spans="1:39" ht="12.75" customHeight="1" thickBot="1" x14ac:dyDescent="0.25">
      <c r="A166" s="1198"/>
      <c r="B166" s="794"/>
      <c r="C166" s="1101"/>
      <c r="D166" s="809"/>
      <c r="E166" s="794"/>
      <c r="F166" s="811" t="s">
        <v>428</v>
      </c>
      <c r="G166" s="1098"/>
      <c r="H166" s="797"/>
      <c r="I166" s="901"/>
      <c r="J166" s="901"/>
      <c r="K166" s="1105"/>
      <c r="L166" s="1208"/>
      <c r="M166" s="1105"/>
      <c r="N166" s="970"/>
      <c r="O166" s="1153"/>
      <c r="P166" s="794"/>
      <c r="Q166" s="901"/>
      <c r="R166" s="1109"/>
      <c r="S166" s="962"/>
      <c r="T166" s="840"/>
      <c r="U166" s="902"/>
      <c r="V166" s="834"/>
      <c r="W166" s="831"/>
      <c r="X166" s="902"/>
      <c r="Y166" s="1399"/>
      <c r="Z166" s="1154"/>
      <c r="AA166" s="1154"/>
      <c r="AB166" s="1154"/>
      <c r="AC166" s="1154"/>
      <c r="AD166" s="902"/>
      <c r="AE166" s="902"/>
      <c r="AF166" s="1154"/>
      <c r="AG166" s="133"/>
      <c r="AH166" s="131"/>
      <c r="AI166" s="133"/>
      <c r="AJ166" s="131"/>
      <c r="AK166" s="917"/>
      <c r="AL166" s="917"/>
      <c r="AM166" s="140"/>
    </row>
    <row r="167" spans="1:39" ht="13.5" customHeight="1" x14ac:dyDescent="0.2">
      <c r="A167" s="1198"/>
      <c r="B167" s="794"/>
      <c r="C167" s="1102"/>
      <c r="D167" s="911"/>
      <c r="E167" s="795"/>
      <c r="F167" s="911"/>
      <c r="G167" s="1099"/>
      <c r="H167" s="798"/>
      <c r="I167" s="889"/>
      <c r="J167" s="889"/>
      <c r="K167" s="1142"/>
      <c r="L167" s="1211"/>
      <c r="M167" s="1142"/>
      <c r="N167" s="1140"/>
      <c r="O167" s="1050"/>
      <c r="P167" s="795"/>
      <c r="Q167" s="889"/>
      <c r="R167" s="1108"/>
      <c r="S167" s="1111"/>
      <c r="T167" s="841"/>
      <c r="U167" s="856"/>
      <c r="V167" s="832"/>
      <c r="W167" s="1060"/>
      <c r="X167" s="856"/>
      <c r="Y167" s="1302"/>
      <c r="Z167" s="1155"/>
      <c r="AA167" s="1155"/>
      <c r="AB167" s="1155"/>
      <c r="AC167" s="1155"/>
      <c r="AD167" s="856"/>
      <c r="AE167" s="856"/>
      <c r="AF167" s="1155"/>
      <c r="AG167" s="132"/>
      <c r="AH167" s="136"/>
      <c r="AI167" s="132"/>
      <c r="AJ167" s="136"/>
      <c r="AK167" s="918"/>
      <c r="AL167" s="918"/>
      <c r="AM167" s="174"/>
    </row>
    <row r="168" spans="1:39" ht="140.25" customHeight="1" x14ac:dyDescent="0.2">
      <c r="A168" s="1198"/>
      <c r="B168" s="794"/>
      <c r="C168" s="1101">
        <v>32</v>
      </c>
      <c r="D168" s="809" t="s">
        <v>163</v>
      </c>
      <c r="E168" s="794" t="s">
        <v>156</v>
      </c>
      <c r="F168" s="680" t="s">
        <v>357</v>
      </c>
      <c r="G168" s="1098" t="s">
        <v>555</v>
      </c>
      <c r="H168" s="621" t="s">
        <v>366</v>
      </c>
      <c r="I168" s="1173" t="s">
        <v>47</v>
      </c>
      <c r="J168" s="1173" t="s">
        <v>113</v>
      </c>
      <c r="K168" s="1104">
        <v>1</v>
      </c>
      <c r="L168" s="1207">
        <f>HLOOKUP(J168,'[6]MATRIZ CALIFICACIÓN'!$D$8:$F$9,2,0)</f>
        <v>1</v>
      </c>
      <c r="M168" s="1104">
        <f>VALUE(CONCATENATE(K168,L168))</f>
        <v>11</v>
      </c>
      <c r="N168" s="1206" t="str">
        <f>VLOOKUP(M168,'[15]MATRIZ CALIFICACIÓN'!$D$27:$E$69,2,0)</f>
        <v>BAJA</v>
      </c>
      <c r="O168" s="438" t="s">
        <v>556</v>
      </c>
      <c r="P168" s="803" t="s">
        <v>106</v>
      </c>
      <c r="Q168" s="803" t="s">
        <v>47</v>
      </c>
      <c r="R168" s="803" t="s">
        <v>113</v>
      </c>
      <c r="S168" s="1219" t="s">
        <v>10</v>
      </c>
      <c r="T168" s="707" t="s">
        <v>923</v>
      </c>
      <c r="U168" s="618" t="s">
        <v>559</v>
      </c>
      <c r="V168" s="636" t="s">
        <v>551</v>
      </c>
      <c r="W168" s="665" t="s">
        <v>498</v>
      </c>
      <c r="X168" s="618" t="s">
        <v>552</v>
      </c>
      <c r="Y168" s="736"/>
      <c r="Z168" s="219"/>
      <c r="AA168" s="412"/>
      <c r="AB168" s="442"/>
      <c r="AC168" s="441"/>
      <c r="AD168" s="412"/>
      <c r="AE168" s="416"/>
      <c r="AF168" s="414"/>
      <c r="AG168" s="133"/>
      <c r="AH168" s="131"/>
      <c r="AI168" s="133"/>
      <c r="AJ168" s="131"/>
      <c r="AK168" s="957"/>
      <c r="AL168" s="957"/>
      <c r="AM168" s="140"/>
    </row>
    <row r="169" spans="1:39" ht="105.75" customHeight="1" x14ac:dyDescent="0.2">
      <c r="A169" s="1198"/>
      <c r="B169" s="794"/>
      <c r="C169" s="1101"/>
      <c r="D169" s="911"/>
      <c r="E169" s="794"/>
      <c r="F169" s="646" t="s">
        <v>396</v>
      </c>
      <c r="G169" s="1098"/>
      <c r="H169" s="681" t="s">
        <v>367</v>
      </c>
      <c r="I169" s="1173"/>
      <c r="J169" s="1173"/>
      <c r="K169" s="1105"/>
      <c r="L169" s="1208"/>
      <c r="M169" s="1105"/>
      <c r="N169" s="970"/>
      <c r="O169" s="438" t="s">
        <v>557</v>
      </c>
      <c r="P169" s="794"/>
      <c r="Q169" s="794"/>
      <c r="R169" s="794"/>
      <c r="S169" s="962"/>
      <c r="T169" s="707" t="s">
        <v>923</v>
      </c>
      <c r="U169" s="632" t="s">
        <v>560</v>
      </c>
      <c r="V169" s="637" t="s">
        <v>551</v>
      </c>
      <c r="W169" s="666" t="s">
        <v>498</v>
      </c>
      <c r="X169" s="632" t="s">
        <v>552</v>
      </c>
      <c r="Y169" s="736"/>
      <c r="Z169" s="219"/>
      <c r="AA169" s="412"/>
      <c r="AB169" s="442"/>
      <c r="AC169" s="441"/>
      <c r="AD169" s="416"/>
      <c r="AE169" s="416"/>
      <c r="AF169" s="411"/>
      <c r="AG169" s="133"/>
      <c r="AH169" s="131"/>
      <c r="AI169" s="133"/>
      <c r="AJ169" s="131"/>
      <c r="AK169" s="917"/>
      <c r="AL169" s="917"/>
      <c r="AM169" s="140"/>
    </row>
    <row r="170" spans="1:39" ht="36" customHeight="1" x14ac:dyDescent="0.2">
      <c r="A170" s="1198"/>
      <c r="B170" s="794"/>
      <c r="C170" s="1101"/>
      <c r="D170" s="811" t="s">
        <v>165</v>
      </c>
      <c r="E170" s="794"/>
      <c r="F170" s="663" t="s">
        <v>405</v>
      </c>
      <c r="G170" s="1098"/>
      <c r="H170" s="803" t="s">
        <v>274</v>
      </c>
      <c r="I170" s="1173"/>
      <c r="J170" s="1173"/>
      <c r="K170" s="1105"/>
      <c r="L170" s="1208"/>
      <c r="M170" s="1105"/>
      <c r="N170" s="970"/>
      <c r="O170" s="842" t="s">
        <v>558</v>
      </c>
      <c r="P170" s="794"/>
      <c r="Q170" s="794"/>
      <c r="R170" s="794"/>
      <c r="S170" s="962"/>
      <c r="T170" s="839" t="s">
        <v>923</v>
      </c>
      <c r="U170" s="837" t="s">
        <v>924</v>
      </c>
      <c r="V170" s="857" t="s">
        <v>551</v>
      </c>
      <c r="W170" s="965" t="s">
        <v>498</v>
      </c>
      <c r="X170" s="1094" t="s">
        <v>552</v>
      </c>
      <c r="Y170" s="1304"/>
      <c r="Z170" s="927"/>
      <c r="AA170" s="927"/>
      <c r="AB170" s="927"/>
      <c r="AC170" s="1154"/>
      <c r="AD170" s="803"/>
      <c r="AE170" s="855"/>
      <c r="AF170" s="1159"/>
      <c r="AG170" s="133"/>
      <c r="AH170" s="131"/>
      <c r="AI170" s="133"/>
      <c r="AJ170" s="131"/>
      <c r="AK170" s="917"/>
      <c r="AL170" s="917"/>
      <c r="AM170" s="140"/>
    </row>
    <row r="171" spans="1:39" ht="31.5" customHeight="1" x14ac:dyDescent="0.2">
      <c r="A171" s="1198"/>
      <c r="B171" s="794"/>
      <c r="C171" s="1101"/>
      <c r="D171" s="809"/>
      <c r="E171" s="794"/>
      <c r="F171" s="811" t="s">
        <v>428</v>
      </c>
      <c r="G171" s="1098"/>
      <c r="H171" s="794"/>
      <c r="I171" s="1173"/>
      <c r="J171" s="1173"/>
      <c r="K171" s="1105"/>
      <c r="L171" s="1208"/>
      <c r="M171" s="1105"/>
      <c r="N171" s="970"/>
      <c r="O171" s="843"/>
      <c r="P171" s="794"/>
      <c r="Q171" s="794"/>
      <c r="R171" s="794"/>
      <c r="S171" s="962"/>
      <c r="T171" s="840"/>
      <c r="U171" s="824"/>
      <c r="V171" s="834"/>
      <c r="W171" s="831"/>
      <c r="X171" s="1095"/>
      <c r="Y171" s="1399"/>
      <c r="Z171" s="930"/>
      <c r="AA171" s="930"/>
      <c r="AB171" s="930"/>
      <c r="AC171" s="1154"/>
      <c r="AD171" s="794"/>
      <c r="AE171" s="902"/>
      <c r="AF171" s="928"/>
      <c r="AG171" s="133"/>
      <c r="AH171" s="131"/>
      <c r="AI171" s="133"/>
      <c r="AJ171" s="131"/>
      <c r="AK171" s="917"/>
      <c r="AL171" s="917"/>
      <c r="AM171" s="140"/>
    </row>
    <row r="172" spans="1:39" ht="15.75" customHeight="1" thickBot="1" x14ac:dyDescent="0.25">
      <c r="A172" s="1198"/>
      <c r="B172" s="794"/>
      <c r="C172" s="1101"/>
      <c r="D172" s="809"/>
      <c r="E172" s="794"/>
      <c r="F172" s="809"/>
      <c r="G172" s="1098"/>
      <c r="H172" s="794"/>
      <c r="I172" s="1173"/>
      <c r="J172" s="1173"/>
      <c r="K172" s="1106"/>
      <c r="L172" s="1209"/>
      <c r="M172" s="1106"/>
      <c r="N172" s="970"/>
      <c r="O172" s="844"/>
      <c r="P172" s="794"/>
      <c r="Q172" s="794"/>
      <c r="R172" s="794"/>
      <c r="S172" s="962"/>
      <c r="T172" s="841"/>
      <c r="U172" s="825"/>
      <c r="V172" s="832"/>
      <c r="W172" s="1060"/>
      <c r="X172" s="1096"/>
      <c r="Y172" s="1302"/>
      <c r="Z172" s="931"/>
      <c r="AA172" s="931"/>
      <c r="AB172" s="931"/>
      <c r="AC172" s="1154"/>
      <c r="AD172" s="794"/>
      <c r="AE172" s="902"/>
      <c r="AF172" s="928"/>
      <c r="AG172" s="134"/>
      <c r="AH172" s="138"/>
      <c r="AI172" s="134"/>
      <c r="AJ172" s="138"/>
      <c r="AK172" s="917"/>
      <c r="AL172" s="917"/>
      <c r="AM172" s="140"/>
    </row>
    <row r="173" spans="1:39" ht="77.25" customHeight="1" thickBot="1" x14ac:dyDescent="0.25">
      <c r="A173" s="1198"/>
      <c r="B173" s="794"/>
      <c r="C173" s="1102"/>
      <c r="D173" s="911"/>
      <c r="E173" s="795"/>
      <c r="F173" s="911"/>
      <c r="G173" s="1099"/>
      <c r="H173" s="795"/>
      <c r="I173" s="888"/>
      <c r="J173" s="888"/>
      <c r="K173" s="348"/>
      <c r="L173" s="349"/>
      <c r="M173" s="348"/>
      <c r="N173" s="1140"/>
      <c r="O173" s="439" t="s">
        <v>549</v>
      </c>
      <c r="P173" s="795"/>
      <c r="Q173" s="795"/>
      <c r="R173" s="795"/>
      <c r="S173" s="1111"/>
      <c r="T173" s="707" t="s">
        <v>923</v>
      </c>
      <c r="U173" s="659" t="s">
        <v>561</v>
      </c>
      <c r="V173" s="637" t="s">
        <v>551</v>
      </c>
      <c r="W173" s="634" t="s">
        <v>498</v>
      </c>
      <c r="X173" s="199" t="s">
        <v>554</v>
      </c>
      <c r="Y173" s="737"/>
      <c r="Z173" s="417"/>
      <c r="AA173" s="408"/>
      <c r="AB173" s="417"/>
      <c r="AC173" s="1155"/>
      <c r="AD173" s="795"/>
      <c r="AE173" s="856"/>
      <c r="AF173" s="929"/>
      <c r="AG173" s="132"/>
      <c r="AH173" s="136"/>
      <c r="AI173" s="132"/>
      <c r="AJ173" s="136"/>
      <c r="AK173" s="918"/>
      <c r="AL173" s="918"/>
      <c r="AM173" s="174"/>
    </row>
    <row r="174" spans="1:39" ht="78" customHeight="1" x14ac:dyDescent="0.2">
      <c r="A174" s="1198"/>
      <c r="B174" s="794"/>
      <c r="C174" s="1204">
        <v>33</v>
      </c>
      <c r="D174" s="811" t="s">
        <v>163</v>
      </c>
      <c r="E174" s="803" t="s">
        <v>157</v>
      </c>
      <c r="F174" s="646" t="s">
        <v>357</v>
      </c>
      <c r="G174" s="1098" t="s">
        <v>562</v>
      </c>
      <c r="H174" s="669" t="s">
        <v>366</v>
      </c>
      <c r="I174" s="1079" t="s">
        <v>47</v>
      </c>
      <c r="J174" s="1079" t="s">
        <v>113</v>
      </c>
      <c r="K174" s="962">
        <f>VLOOKUP(I174,'[13]MATRIZ CALIFICACIÓN'!$B$10:$C$14,2,0)</f>
        <v>1</v>
      </c>
      <c r="L174" s="1218">
        <f>HLOOKUP(J174,'[13]MATRIZ CALIFICACIÓN'!$D$8:$F$9,2,0)</f>
        <v>1</v>
      </c>
      <c r="M174" s="962">
        <f>VALUE(CONCATENATE(K174,L174))</f>
        <v>11</v>
      </c>
      <c r="N174" s="970" t="str">
        <f>VLOOKUP(M174,'[14]MATRIZ CALIFICACIÓN'!$D$27:$E$69,2,0)</f>
        <v>BAJA</v>
      </c>
      <c r="O174" s="646" t="s">
        <v>563</v>
      </c>
      <c r="P174" s="803" t="s">
        <v>106</v>
      </c>
      <c r="Q174" s="1079" t="s">
        <v>47</v>
      </c>
      <c r="R174" s="1079" t="s">
        <v>113</v>
      </c>
      <c r="S174" s="962" t="s">
        <v>10</v>
      </c>
      <c r="T174" s="706" t="s">
        <v>923</v>
      </c>
      <c r="U174" s="670" t="s">
        <v>565</v>
      </c>
      <c r="V174" s="217" t="s">
        <v>551</v>
      </c>
      <c r="W174" s="665" t="s">
        <v>498</v>
      </c>
      <c r="X174" s="618" t="s">
        <v>552</v>
      </c>
      <c r="Y174" s="737"/>
      <c r="Z174" s="408"/>
      <c r="AA174" s="408"/>
      <c r="AB174" s="417"/>
      <c r="AC174" s="411"/>
      <c r="AD174" s="409"/>
      <c r="AE174" s="415"/>
      <c r="AF174" s="411"/>
      <c r="AG174" s="443"/>
      <c r="AH174" s="332"/>
      <c r="AI174" s="331"/>
      <c r="AJ174" s="332"/>
      <c r="AK174" s="917"/>
      <c r="AL174" s="917"/>
      <c r="AM174" s="174"/>
    </row>
    <row r="175" spans="1:39" ht="97.5" customHeight="1" x14ac:dyDescent="0.2">
      <c r="A175" s="1198"/>
      <c r="B175" s="794"/>
      <c r="C175" s="1204"/>
      <c r="D175" s="809"/>
      <c r="E175" s="795"/>
      <c r="F175" s="663" t="s">
        <v>396</v>
      </c>
      <c r="G175" s="1098"/>
      <c r="H175" s="197" t="s">
        <v>547</v>
      </c>
      <c r="I175" s="1080"/>
      <c r="J175" s="1080"/>
      <c r="K175" s="962"/>
      <c r="L175" s="1218"/>
      <c r="M175" s="962"/>
      <c r="N175" s="970"/>
      <c r="O175" s="663" t="s">
        <v>564</v>
      </c>
      <c r="P175" s="794"/>
      <c r="Q175" s="1080"/>
      <c r="R175" s="1080"/>
      <c r="S175" s="962"/>
      <c r="T175" s="708" t="s">
        <v>923</v>
      </c>
      <c r="U175" s="631" t="s">
        <v>926</v>
      </c>
      <c r="V175" s="637" t="s">
        <v>551</v>
      </c>
      <c r="W175" s="638" t="s">
        <v>498</v>
      </c>
      <c r="X175" s="632" t="s">
        <v>928</v>
      </c>
      <c r="Y175" s="736"/>
      <c r="Z175" s="412"/>
      <c r="AA175" s="412"/>
      <c r="AB175" s="442"/>
      <c r="AC175" s="441"/>
      <c r="AD175" s="413"/>
      <c r="AE175" s="219"/>
      <c r="AF175" s="414"/>
      <c r="AG175" s="444"/>
      <c r="AH175" s="131"/>
      <c r="AI175" s="133"/>
      <c r="AJ175" s="131"/>
      <c r="AK175" s="917"/>
      <c r="AL175" s="917"/>
      <c r="AM175" s="140"/>
    </row>
    <row r="176" spans="1:39" ht="48.75" customHeight="1" x14ac:dyDescent="0.2">
      <c r="A176" s="1198"/>
      <c r="B176" s="794"/>
      <c r="C176" s="1204"/>
      <c r="D176" s="809"/>
      <c r="E176" s="803" t="s">
        <v>158</v>
      </c>
      <c r="F176" s="663" t="s">
        <v>405</v>
      </c>
      <c r="G176" s="1098"/>
      <c r="H176" s="811" t="s">
        <v>274</v>
      </c>
      <c r="I176" s="1080"/>
      <c r="J176" s="1080"/>
      <c r="K176" s="962"/>
      <c r="L176" s="1218"/>
      <c r="M176" s="962"/>
      <c r="N176" s="970"/>
      <c r="O176" s="809" t="s">
        <v>925</v>
      </c>
      <c r="P176" s="794"/>
      <c r="Q176" s="1080"/>
      <c r="R176" s="1080"/>
      <c r="S176" s="962"/>
      <c r="T176" s="963" t="s">
        <v>923</v>
      </c>
      <c r="U176" s="803" t="s">
        <v>566</v>
      </c>
      <c r="V176" s="857" t="s">
        <v>551</v>
      </c>
      <c r="W176" s="965" t="s">
        <v>498</v>
      </c>
      <c r="X176" s="919" t="s">
        <v>927</v>
      </c>
      <c r="Y176" s="1304"/>
      <c r="Z176" s="927"/>
      <c r="AA176" s="927"/>
      <c r="AB176" s="927"/>
      <c r="AC176" s="1505"/>
      <c r="AD176" s="803"/>
      <c r="AE176" s="855"/>
      <c r="AF176" s="928"/>
      <c r="AG176" s="445"/>
      <c r="AH176" s="131"/>
      <c r="AI176" s="133"/>
      <c r="AJ176" s="131"/>
      <c r="AK176" s="917"/>
      <c r="AL176" s="917"/>
      <c r="AM176" s="140"/>
    </row>
    <row r="177" spans="1:39" ht="62.25" customHeight="1" thickBot="1" x14ac:dyDescent="0.25">
      <c r="A177" s="1198"/>
      <c r="B177" s="794"/>
      <c r="C177" s="1204"/>
      <c r="D177" s="810"/>
      <c r="E177" s="804"/>
      <c r="F177" s="702" t="s">
        <v>343</v>
      </c>
      <c r="G177" s="1098"/>
      <c r="H177" s="809"/>
      <c r="I177" s="819"/>
      <c r="J177" s="819"/>
      <c r="K177" s="962"/>
      <c r="L177" s="1218"/>
      <c r="M177" s="962"/>
      <c r="N177" s="970"/>
      <c r="O177" s="810"/>
      <c r="P177" s="804"/>
      <c r="Q177" s="819"/>
      <c r="R177" s="819"/>
      <c r="S177" s="962"/>
      <c r="T177" s="964"/>
      <c r="U177" s="804"/>
      <c r="V177" s="1040"/>
      <c r="W177" s="966"/>
      <c r="X177" s="1090"/>
      <c r="Y177" s="1406"/>
      <c r="Z177" s="1004"/>
      <c r="AA177" s="1004"/>
      <c r="AB177" s="1004"/>
      <c r="AC177" s="1506"/>
      <c r="AD177" s="804"/>
      <c r="AE177" s="1039"/>
      <c r="AF177" s="1003"/>
      <c r="AG177" s="446"/>
      <c r="AH177" s="330"/>
      <c r="AI177" s="329"/>
      <c r="AJ177" s="330"/>
      <c r="AK177" s="958"/>
      <c r="AL177" s="958"/>
      <c r="AM177" s="200"/>
    </row>
    <row r="178" spans="1:39" ht="102" customHeight="1" x14ac:dyDescent="0.2">
      <c r="A178" s="1197" t="s">
        <v>186</v>
      </c>
      <c r="B178" s="808" t="s">
        <v>710</v>
      </c>
      <c r="C178" s="1100">
        <v>34</v>
      </c>
      <c r="D178" s="808" t="s">
        <v>165</v>
      </c>
      <c r="E178" s="793" t="s">
        <v>157</v>
      </c>
      <c r="F178" s="662" t="s">
        <v>368</v>
      </c>
      <c r="G178" s="1178" t="s">
        <v>369</v>
      </c>
      <c r="H178" s="305" t="s">
        <v>370</v>
      </c>
      <c r="I178" s="1062" t="s">
        <v>47</v>
      </c>
      <c r="J178" s="1062" t="s">
        <v>115</v>
      </c>
      <c r="K178" s="892">
        <f>VLOOKUP(I178,'[16]MATRIZ CALIFICACIÓN'!$B$10:$C$14,2,0)</f>
        <v>1</v>
      </c>
      <c r="L178" s="908">
        <f>HLOOKUP(J178,'[16]MATRIZ CALIFICACIÓN'!$D$8:$F$9,2,0)</f>
        <v>3</v>
      </c>
      <c r="M178" s="892">
        <f>VALUE(CONCATENATE(K178,L178))</f>
        <v>13</v>
      </c>
      <c r="N178" s="1172" t="str">
        <f>VLOOKUP(M178,'[16]MATRIZ CALIFICACIÓN'!$D$27:$E$69,2,0)</f>
        <v>MODERADA</v>
      </c>
      <c r="O178" s="1372" t="s">
        <v>371</v>
      </c>
      <c r="P178" s="873" t="s">
        <v>106</v>
      </c>
      <c r="Q178" s="882" t="s">
        <v>12</v>
      </c>
      <c r="R178" s="858" t="s">
        <v>114</v>
      </c>
      <c r="S178" s="815" t="s">
        <v>10</v>
      </c>
      <c r="T178" s="840">
        <v>43281</v>
      </c>
      <c r="U178" s="902" t="s">
        <v>929</v>
      </c>
      <c r="V178" s="866" t="s">
        <v>930</v>
      </c>
      <c r="W178" s="1087" t="s">
        <v>679</v>
      </c>
      <c r="X178" s="1081" t="s">
        <v>931</v>
      </c>
      <c r="Y178" s="1399"/>
      <c r="Z178" s="930"/>
      <c r="AA178" s="973"/>
      <c r="AB178" s="1404"/>
      <c r="AC178" s="1483"/>
      <c r="AD178" s="972"/>
      <c r="AE178" s="876"/>
      <c r="AF178" s="1045"/>
      <c r="AG178" s="139"/>
      <c r="AH178" s="142"/>
      <c r="AI178" s="139"/>
      <c r="AJ178" s="142"/>
      <c r="AK178" s="937"/>
      <c r="AL178" s="937"/>
      <c r="AM178" s="139"/>
    </row>
    <row r="179" spans="1:39" ht="60" customHeight="1" x14ac:dyDescent="0.2">
      <c r="A179" s="1198"/>
      <c r="B179" s="809"/>
      <c r="C179" s="1101"/>
      <c r="D179" s="809"/>
      <c r="E179" s="795"/>
      <c r="F179" s="663" t="s">
        <v>372</v>
      </c>
      <c r="G179" s="899"/>
      <c r="H179" s="803" t="s">
        <v>373</v>
      </c>
      <c r="I179" s="889"/>
      <c r="J179" s="889"/>
      <c r="K179" s="893"/>
      <c r="L179" s="909"/>
      <c r="M179" s="893"/>
      <c r="N179" s="817"/>
      <c r="O179" s="863"/>
      <c r="P179" s="824"/>
      <c r="Q179" s="827"/>
      <c r="R179" s="859"/>
      <c r="S179" s="815"/>
      <c r="T179" s="840"/>
      <c r="U179" s="902"/>
      <c r="V179" s="866"/>
      <c r="W179" s="1088"/>
      <c r="X179" s="851"/>
      <c r="Y179" s="1399"/>
      <c r="Z179" s="930"/>
      <c r="AA179" s="974"/>
      <c r="AB179" s="1404"/>
      <c r="AC179" s="1484"/>
      <c r="AD179" s="930"/>
      <c r="AE179" s="876"/>
      <c r="AF179" s="1404"/>
      <c r="AG179" s="140"/>
      <c r="AH179" s="143"/>
      <c r="AI179" s="140"/>
      <c r="AJ179" s="143"/>
      <c r="AK179" s="922"/>
      <c r="AL179" s="922"/>
      <c r="AM179" s="140"/>
    </row>
    <row r="180" spans="1:39" ht="63.75" customHeight="1" x14ac:dyDescent="0.2">
      <c r="A180" s="1198"/>
      <c r="B180" s="809"/>
      <c r="C180" s="1101"/>
      <c r="D180" s="809"/>
      <c r="E180" s="803" t="s">
        <v>160</v>
      </c>
      <c r="F180" s="663" t="s">
        <v>374</v>
      </c>
      <c r="G180" s="899"/>
      <c r="H180" s="794"/>
      <c r="I180" s="889"/>
      <c r="J180" s="889"/>
      <c r="K180" s="893"/>
      <c r="L180" s="909"/>
      <c r="M180" s="893"/>
      <c r="N180" s="817"/>
      <c r="O180" s="863"/>
      <c r="P180" s="824"/>
      <c r="Q180" s="827"/>
      <c r="R180" s="859"/>
      <c r="S180" s="815"/>
      <c r="T180" s="840"/>
      <c r="U180" s="902"/>
      <c r="V180" s="866"/>
      <c r="W180" s="1088"/>
      <c r="X180" s="851"/>
      <c r="Y180" s="1399"/>
      <c r="Z180" s="930"/>
      <c r="AA180" s="974"/>
      <c r="AB180" s="1404"/>
      <c r="AC180" s="1484"/>
      <c r="AD180" s="930"/>
      <c r="AE180" s="876"/>
      <c r="AF180" s="1404"/>
      <c r="AG180" s="140"/>
      <c r="AH180" s="143"/>
      <c r="AI180" s="140"/>
      <c r="AJ180" s="143"/>
      <c r="AK180" s="922"/>
      <c r="AL180" s="922"/>
      <c r="AM180" s="140"/>
    </row>
    <row r="181" spans="1:39" ht="78.75" customHeight="1" thickBot="1" x14ac:dyDescent="0.25">
      <c r="A181" s="1198"/>
      <c r="B181" s="809"/>
      <c r="C181" s="1102"/>
      <c r="D181" s="809"/>
      <c r="E181" s="795"/>
      <c r="F181" s="663" t="s">
        <v>375</v>
      </c>
      <c r="G181" s="899"/>
      <c r="H181" s="795"/>
      <c r="I181" s="889"/>
      <c r="J181" s="889"/>
      <c r="K181" s="894"/>
      <c r="L181" s="910"/>
      <c r="M181" s="894"/>
      <c r="N181" s="818"/>
      <c r="O181" s="864"/>
      <c r="P181" s="825"/>
      <c r="Q181" s="827"/>
      <c r="R181" s="859"/>
      <c r="S181" s="895"/>
      <c r="T181" s="841"/>
      <c r="U181" s="856"/>
      <c r="V181" s="867"/>
      <c r="W181" s="1089"/>
      <c r="X181" s="852"/>
      <c r="Y181" s="1302"/>
      <c r="Z181" s="931"/>
      <c r="AA181" s="920"/>
      <c r="AB181" s="1405"/>
      <c r="AC181" s="1485"/>
      <c r="AD181" s="931"/>
      <c r="AE181" s="969"/>
      <c r="AF181" s="1405"/>
      <c r="AG181" s="140"/>
      <c r="AH181" s="143"/>
      <c r="AI181" s="140"/>
      <c r="AJ181" s="143"/>
      <c r="AK181" s="923"/>
      <c r="AL181" s="923"/>
      <c r="AM181" s="140"/>
    </row>
    <row r="182" spans="1:39" ht="70.5" customHeight="1" x14ac:dyDescent="0.2">
      <c r="A182" s="1198"/>
      <c r="B182" s="809"/>
      <c r="C182" s="1176">
        <v>35</v>
      </c>
      <c r="D182" s="809"/>
      <c r="E182" s="803" t="s">
        <v>157</v>
      </c>
      <c r="F182" s="663" t="s">
        <v>372</v>
      </c>
      <c r="G182" s="1174" t="s">
        <v>376</v>
      </c>
      <c r="H182" s="197" t="s">
        <v>377</v>
      </c>
      <c r="I182" s="889" t="s">
        <v>47</v>
      </c>
      <c r="J182" s="889" t="s">
        <v>115</v>
      </c>
      <c r="K182" s="1189">
        <f>VLOOKUP(I182,'[6]MATRIZ CALIFICACIÓN'!$B$10:$C$14,2,0)</f>
        <v>1</v>
      </c>
      <c r="L182" s="1179">
        <f>HLOOKUP(J182,'[6]MATRIZ CALIFICACIÓN'!$D$8:$F$9,2,0)</f>
        <v>3</v>
      </c>
      <c r="M182" s="1189">
        <f>VALUE(CONCATENATE(K182,L182))</f>
        <v>13</v>
      </c>
      <c r="N182" s="816" t="str">
        <f>VLOOKUP(M182,'[16]MATRIZ CALIFICACIÓN'!$D$27:$E$69,2,0)</f>
        <v>MODERADA</v>
      </c>
      <c r="O182" s="816" t="s">
        <v>378</v>
      </c>
      <c r="P182" s="837" t="s">
        <v>106</v>
      </c>
      <c r="Q182" s="827" t="s">
        <v>47</v>
      </c>
      <c r="R182" s="859" t="s">
        <v>114</v>
      </c>
      <c r="S182" s="814" t="s">
        <v>10</v>
      </c>
      <c r="T182" s="967">
        <v>43281</v>
      </c>
      <c r="U182" s="873" t="s">
        <v>932</v>
      </c>
      <c r="V182" s="1083" t="s">
        <v>933</v>
      </c>
      <c r="W182" s="875" t="s">
        <v>934</v>
      </c>
      <c r="X182" s="1081" t="s">
        <v>935</v>
      </c>
      <c r="Y182" s="1394"/>
      <c r="Z182" s="934"/>
      <c r="AA182" s="919"/>
      <c r="AB182" s="1390"/>
      <c r="AC182" s="1021"/>
      <c r="AD182" s="1021"/>
      <c r="AE182" s="934"/>
      <c r="AF182" s="1021"/>
      <c r="AG182" s="140"/>
      <c r="AH182" s="143"/>
      <c r="AI182" s="140"/>
      <c r="AJ182" s="143"/>
      <c r="AK182" s="921"/>
      <c r="AL182" s="921"/>
      <c r="AM182" s="140"/>
    </row>
    <row r="183" spans="1:39" ht="72" customHeight="1" x14ac:dyDescent="0.2">
      <c r="A183" s="1198"/>
      <c r="B183" s="809"/>
      <c r="C183" s="1101"/>
      <c r="D183" s="911"/>
      <c r="E183" s="795"/>
      <c r="F183" s="663" t="s">
        <v>374</v>
      </c>
      <c r="G183" s="1098"/>
      <c r="H183" s="197" t="s">
        <v>379</v>
      </c>
      <c r="I183" s="889"/>
      <c r="J183" s="889"/>
      <c r="K183" s="893"/>
      <c r="L183" s="909"/>
      <c r="M183" s="893"/>
      <c r="N183" s="817"/>
      <c r="O183" s="817"/>
      <c r="P183" s="824"/>
      <c r="Q183" s="827"/>
      <c r="R183" s="859"/>
      <c r="S183" s="815"/>
      <c r="T183" s="840"/>
      <c r="U183" s="824"/>
      <c r="V183" s="812"/>
      <c r="W183" s="876"/>
      <c r="X183" s="851"/>
      <c r="Y183" s="1395"/>
      <c r="Z183" s="935"/>
      <c r="AA183" s="974"/>
      <c r="AB183" s="1022"/>
      <c r="AC183" s="1022"/>
      <c r="AD183" s="1022"/>
      <c r="AE183" s="935"/>
      <c r="AF183" s="1022"/>
      <c r="AG183" s="140"/>
      <c r="AH183" s="143"/>
      <c r="AI183" s="140"/>
      <c r="AJ183" s="143"/>
      <c r="AK183" s="922"/>
      <c r="AL183" s="922"/>
      <c r="AM183" s="140"/>
    </row>
    <row r="184" spans="1:39" ht="62.25" customHeight="1" x14ac:dyDescent="0.2">
      <c r="A184" s="1198"/>
      <c r="B184" s="809"/>
      <c r="C184" s="1101"/>
      <c r="D184" s="811" t="s">
        <v>166</v>
      </c>
      <c r="E184" s="803" t="s">
        <v>160</v>
      </c>
      <c r="F184" s="811" t="s">
        <v>375</v>
      </c>
      <c r="G184" s="1098"/>
      <c r="H184" s="803" t="s">
        <v>380</v>
      </c>
      <c r="I184" s="889"/>
      <c r="J184" s="889"/>
      <c r="K184" s="893"/>
      <c r="L184" s="909"/>
      <c r="M184" s="893"/>
      <c r="N184" s="817"/>
      <c r="O184" s="817"/>
      <c r="P184" s="824"/>
      <c r="Q184" s="827"/>
      <c r="R184" s="859"/>
      <c r="S184" s="815"/>
      <c r="T184" s="840"/>
      <c r="U184" s="824"/>
      <c r="V184" s="812"/>
      <c r="W184" s="876"/>
      <c r="X184" s="851"/>
      <c r="Y184" s="1395"/>
      <c r="Z184" s="935"/>
      <c r="AA184" s="974"/>
      <c r="AB184" s="1022"/>
      <c r="AC184" s="1022"/>
      <c r="AD184" s="1022"/>
      <c r="AE184" s="935"/>
      <c r="AF184" s="1022"/>
      <c r="AG184" s="140"/>
      <c r="AH184" s="143"/>
      <c r="AI184" s="140"/>
      <c r="AJ184" s="143"/>
      <c r="AK184" s="922"/>
      <c r="AL184" s="922"/>
      <c r="AM184" s="140"/>
    </row>
    <row r="185" spans="1:39" ht="30.75" customHeight="1" x14ac:dyDescent="0.2">
      <c r="A185" s="1198"/>
      <c r="B185" s="809"/>
      <c r="C185" s="1101"/>
      <c r="D185" s="809"/>
      <c r="E185" s="794"/>
      <c r="F185" s="809"/>
      <c r="G185" s="1098"/>
      <c r="H185" s="794"/>
      <c r="I185" s="901"/>
      <c r="J185" s="901"/>
      <c r="K185" s="893"/>
      <c r="L185" s="909"/>
      <c r="M185" s="893"/>
      <c r="N185" s="817"/>
      <c r="O185" s="817"/>
      <c r="P185" s="824"/>
      <c r="Q185" s="828"/>
      <c r="R185" s="860"/>
      <c r="S185" s="815"/>
      <c r="T185" s="840"/>
      <c r="U185" s="824"/>
      <c r="V185" s="812"/>
      <c r="W185" s="876"/>
      <c r="X185" s="851"/>
      <c r="Y185" s="1395"/>
      <c r="Z185" s="935"/>
      <c r="AA185" s="974"/>
      <c r="AB185" s="1022"/>
      <c r="AC185" s="1022"/>
      <c r="AD185" s="1022"/>
      <c r="AE185" s="935"/>
      <c r="AF185" s="1022"/>
      <c r="AG185" s="140"/>
      <c r="AH185" s="143"/>
      <c r="AI185" s="140"/>
      <c r="AJ185" s="143"/>
      <c r="AK185" s="922"/>
      <c r="AL185" s="922"/>
      <c r="AM185" s="140"/>
    </row>
    <row r="186" spans="1:39" ht="20.25" customHeight="1" thickBot="1" x14ac:dyDescent="0.25">
      <c r="A186" s="1198"/>
      <c r="B186" s="809"/>
      <c r="C186" s="1102"/>
      <c r="D186" s="809"/>
      <c r="E186" s="795"/>
      <c r="F186" s="911"/>
      <c r="G186" s="1099"/>
      <c r="H186" s="795"/>
      <c r="I186" s="889"/>
      <c r="J186" s="889"/>
      <c r="K186" s="894"/>
      <c r="L186" s="910"/>
      <c r="M186" s="894"/>
      <c r="N186" s="818"/>
      <c r="O186" s="818"/>
      <c r="P186" s="825"/>
      <c r="Q186" s="827"/>
      <c r="R186" s="859"/>
      <c r="S186" s="895"/>
      <c r="T186" s="968"/>
      <c r="U186" s="838"/>
      <c r="V186" s="813"/>
      <c r="W186" s="877"/>
      <c r="X186" s="1082"/>
      <c r="Y186" s="1396"/>
      <c r="Z186" s="936"/>
      <c r="AA186" s="920"/>
      <c r="AB186" s="1023"/>
      <c r="AC186" s="1023"/>
      <c r="AD186" s="1023"/>
      <c r="AE186" s="936"/>
      <c r="AF186" s="1023"/>
      <c r="AG186" s="140"/>
      <c r="AH186" s="143"/>
      <c r="AI186" s="140"/>
      <c r="AJ186" s="143"/>
      <c r="AK186" s="923"/>
      <c r="AL186" s="923"/>
      <c r="AM186" s="140"/>
    </row>
    <row r="187" spans="1:39" ht="48" customHeight="1" x14ac:dyDescent="0.2">
      <c r="A187" s="1198"/>
      <c r="B187" s="809"/>
      <c r="C187" s="1201">
        <v>36</v>
      </c>
      <c r="D187" s="809"/>
      <c r="E187" s="803" t="s">
        <v>157</v>
      </c>
      <c r="F187" s="663" t="s">
        <v>372</v>
      </c>
      <c r="G187" s="899" t="s">
        <v>381</v>
      </c>
      <c r="H187" s="228" t="s">
        <v>382</v>
      </c>
      <c r="I187" s="889" t="s">
        <v>47</v>
      </c>
      <c r="J187" s="889" t="s">
        <v>115</v>
      </c>
      <c r="K187" s="1250">
        <f>VLOOKUP(I187,'[4]MATRIZ CALIFICACIÓN'!$B$10:$C$14,2,0)</f>
        <v>1</v>
      </c>
      <c r="L187" s="1179">
        <f>HLOOKUP(J187,'[4]MATRIZ CALIFICACIÓN'!$D$8:$F$9,2,0)</f>
        <v>3</v>
      </c>
      <c r="M187" s="1189">
        <f>VALUE(CONCATENATE(K187,L187))</f>
        <v>13</v>
      </c>
      <c r="N187" s="816" t="str">
        <f>VLOOKUP(M187,'[16]MATRIZ CALIFICACIÓN'!$D$27:$E$69,2,0)</f>
        <v>MODERADA</v>
      </c>
      <c r="O187" s="1084" t="s">
        <v>383</v>
      </c>
      <c r="P187" s="837" t="s">
        <v>106</v>
      </c>
      <c r="Q187" s="827" t="s">
        <v>47</v>
      </c>
      <c r="R187" s="859" t="s">
        <v>114</v>
      </c>
      <c r="S187" s="814" t="s">
        <v>10</v>
      </c>
      <c r="T187" s="967">
        <v>43281</v>
      </c>
      <c r="U187" s="1078" t="s">
        <v>936</v>
      </c>
      <c r="V187" s="1135" t="s">
        <v>937</v>
      </c>
      <c r="W187" s="875" t="s">
        <v>934</v>
      </c>
      <c r="X187" s="1081" t="s">
        <v>938</v>
      </c>
      <c r="Y187" s="1397"/>
      <c r="Z187" s="1021"/>
      <c r="AA187" s="919"/>
      <c r="AB187" s="1390"/>
      <c r="AC187" s="1437"/>
      <c r="AD187" s="982"/>
      <c r="AE187" s="847"/>
      <c r="AF187" s="1390"/>
      <c r="AG187" s="140"/>
      <c r="AH187" s="143"/>
      <c r="AI187" s="140"/>
      <c r="AJ187" s="143"/>
      <c r="AK187" s="912"/>
      <c r="AL187" s="912"/>
      <c r="AM187" s="140"/>
    </row>
    <row r="188" spans="1:39" ht="36.75" customHeight="1" x14ac:dyDescent="0.2">
      <c r="A188" s="1198"/>
      <c r="B188" s="809"/>
      <c r="C188" s="1201"/>
      <c r="D188" s="809"/>
      <c r="E188" s="795"/>
      <c r="F188" s="663" t="s">
        <v>374</v>
      </c>
      <c r="G188" s="899"/>
      <c r="H188" s="811" t="s">
        <v>384</v>
      </c>
      <c r="I188" s="889"/>
      <c r="J188" s="889"/>
      <c r="K188" s="1251"/>
      <c r="L188" s="909"/>
      <c r="M188" s="893"/>
      <c r="N188" s="817"/>
      <c r="O188" s="1085"/>
      <c r="P188" s="824"/>
      <c r="Q188" s="827"/>
      <c r="R188" s="859"/>
      <c r="S188" s="815"/>
      <c r="T188" s="840"/>
      <c r="U188" s="902"/>
      <c r="V188" s="866"/>
      <c r="W188" s="876"/>
      <c r="X188" s="851"/>
      <c r="Y188" s="1395"/>
      <c r="Z188" s="1022"/>
      <c r="AA188" s="974"/>
      <c r="AB188" s="1022"/>
      <c r="AC188" s="1022"/>
      <c r="AD188" s="983"/>
      <c r="AE188" s="848"/>
      <c r="AF188" s="1022"/>
      <c r="AG188" s="140"/>
      <c r="AH188" s="143"/>
      <c r="AI188" s="140"/>
      <c r="AJ188" s="143"/>
      <c r="AK188" s="913"/>
      <c r="AL188" s="913"/>
      <c r="AM188" s="140"/>
    </row>
    <row r="189" spans="1:39" ht="55.5" customHeight="1" x14ac:dyDescent="0.2">
      <c r="A189" s="1198"/>
      <c r="B189" s="809"/>
      <c r="C189" s="1201"/>
      <c r="D189" s="809"/>
      <c r="E189" s="803" t="s">
        <v>160</v>
      </c>
      <c r="F189" s="663" t="s">
        <v>375</v>
      </c>
      <c r="G189" s="899"/>
      <c r="H189" s="809"/>
      <c r="I189" s="889"/>
      <c r="J189" s="889"/>
      <c r="K189" s="1251"/>
      <c r="L189" s="909"/>
      <c r="M189" s="893"/>
      <c r="N189" s="817"/>
      <c r="O189" s="1085"/>
      <c r="P189" s="824"/>
      <c r="Q189" s="827"/>
      <c r="R189" s="859"/>
      <c r="S189" s="815"/>
      <c r="T189" s="840"/>
      <c r="U189" s="902"/>
      <c r="V189" s="866"/>
      <c r="W189" s="876"/>
      <c r="X189" s="851"/>
      <c r="Y189" s="1395"/>
      <c r="Z189" s="1022"/>
      <c r="AA189" s="974"/>
      <c r="AB189" s="1022"/>
      <c r="AC189" s="1022"/>
      <c r="AD189" s="983"/>
      <c r="AE189" s="848"/>
      <c r="AF189" s="1022"/>
      <c r="AG189" s="140"/>
      <c r="AH189" s="143"/>
      <c r="AI189" s="140"/>
      <c r="AJ189" s="143"/>
      <c r="AK189" s="913"/>
      <c r="AL189" s="913"/>
      <c r="AM189" s="140"/>
    </row>
    <row r="190" spans="1:39" ht="35.25" customHeight="1" x14ac:dyDescent="0.2">
      <c r="A190" s="1198"/>
      <c r="B190" s="809"/>
      <c r="C190" s="1201"/>
      <c r="D190" s="809"/>
      <c r="E190" s="794"/>
      <c r="F190" s="811" t="s">
        <v>385</v>
      </c>
      <c r="G190" s="899"/>
      <c r="H190" s="809"/>
      <c r="I190" s="901"/>
      <c r="J190" s="901"/>
      <c r="K190" s="1251"/>
      <c r="L190" s="909"/>
      <c r="M190" s="893"/>
      <c r="N190" s="817"/>
      <c r="O190" s="1085"/>
      <c r="P190" s="824"/>
      <c r="Q190" s="828"/>
      <c r="R190" s="860"/>
      <c r="S190" s="815"/>
      <c r="T190" s="840"/>
      <c r="U190" s="902"/>
      <c r="V190" s="866"/>
      <c r="W190" s="876"/>
      <c r="X190" s="851"/>
      <c r="Y190" s="1395"/>
      <c r="Z190" s="1022"/>
      <c r="AA190" s="974"/>
      <c r="AB190" s="1022"/>
      <c r="AC190" s="1022"/>
      <c r="AD190" s="983"/>
      <c r="AE190" s="848"/>
      <c r="AF190" s="1022"/>
      <c r="AG190" s="140"/>
      <c r="AH190" s="143"/>
      <c r="AI190" s="140"/>
      <c r="AJ190" s="143"/>
      <c r="AK190" s="913"/>
      <c r="AL190" s="913"/>
      <c r="AM190" s="140"/>
    </row>
    <row r="191" spans="1:39" ht="55.5" customHeight="1" thickBot="1" x14ac:dyDescent="0.25">
      <c r="A191" s="1198"/>
      <c r="B191" s="809"/>
      <c r="C191" s="1201"/>
      <c r="D191" s="911"/>
      <c r="E191" s="795"/>
      <c r="F191" s="911"/>
      <c r="G191" s="899"/>
      <c r="H191" s="911"/>
      <c r="I191" s="889"/>
      <c r="J191" s="889"/>
      <c r="K191" s="1252"/>
      <c r="L191" s="910"/>
      <c r="M191" s="894"/>
      <c r="N191" s="818"/>
      <c r="O191" s="1086"/>
      <c r="P191" s="825"/>
      <c r="Q191" s="827"/>
      <c r="R191" s="859"/>
      <c r="S191" s="895"/>
      <c r="T191" s="968"/>
      <c r="U191" s="1039"/>
      <c r="V191" s="1286"/>
      <c r="W191" s="877"/>
      <c r="X191" s="1082"/>
      <c r="Y191" s="1396"/>
      <c r="Z191" s="1023"/>
      <c r="AA191" s="920"/>
      <c r="AB191" s="1023"/>
      <c r="AC191" s="1023"/>
      <c r="AD191" s="984"/>
      <c r="AE191" s="849"/>
      <c r="AF191" s="1023"/>
      <c r="AG191" s="140"/>
      <c r="AH191" s="143"/>
      <c r="AI191" s="140"/>
      <c r="AJ191" s="143"/>
      <c r="AK191" s="914"/>
      <c r="AL191" s="914"/>
      <c r="AM191" s="140"/>
    </row>
    <row r="192" spans="1:39" ht="51" customHeight="1" x14ac:dyDescent="0.2">
      <c r="A192" s="1198"/>
      <c r="B192" s="809"/>
      <c r="C192" s="1201">
        <v>37</v>
      </c>
      <c r="D192" s="1190" t="s">
        <v>163</v>
      </c>
      <c r="E192" s="803" t="s">
        <v>157</v>
      </c>
      <c r="F192" s="663" t="s">
        <v>372</v>
      </c>
      <c r="G192" s="900" t="s">
        <v>386</v>
      </c>
      <c r="H192" s="228" t="s">
        <v>382</v>
      </c>
      <c r="I192" s="889" t="s">
        <v>47</v>
      </c>
      <c r="J192" s="889" t="s">
        <v>115</v>
      </c>
      <c r="K192" s="845">
        <f>VLOOKUP(I192,'[4]MATRIZ CALIFICACIÓN'!$B$10:$C$14,2,0)</f>
        <v>1</v>
      </c>
      <c r="L192" s="1182">
        <f>HLOOKUP(J192,'[4]MATRIZ CALIFICACIÓN'!$D$8:$F$9,2,0)</f>
        <v>3</v>
      </c>
      <c r="M192" s="837">
        <f>VALUE(CONCATENATE(K192,L192))</f>
        <v>13</v>
      </c>
      <c r="N192" s="816" t="str">
        <f>VLOOKUP(M192,'[16]MATRIZ CALIFICACIÓN'!$D$27:$E$69,2,0)</f>
        <v>MODERADA</v>
      </c>
      <c r="O192" s="871" t="s">
        <v>387</v>
      </c>
      <c r="P192" s="837" t="s">
        <v>106</v>
      </c>
      <c r="Q192" s="827" t="s">
        <v>47</v>
      </c>
      <c r="R192" s="859" t="s">
        <v>114</v>
      </c>
      <c r="S192" s="814" t="s">
        <v>10</v>
      </c>
      <c r="T192" s="967">
        <v>43281</v>
      </c>
      <c r="U192" s="873" t="s">
        <v>939</v>
      </c>
      <c r="V192" s="1083" t="s">
        <v>940</v>
      </c>
      <c r="W192" s="875" t="s">
        <v>934</v>
      </c>
      <c r="X192" s="1081" t="s">
        <v>935</v>
      </c>
      <c r="Y192" s="1397"/>
      <c r="Z192" s="1021"/>
      <c r="AA192" s="919"/>
      <c r="AB192" s="1390"/>
      <c r="AC192" s="1437"/>
      <c r="AD192" s="934"/>
      <c r="AE192" s="847"/>
      <c r="AF192" s="1390"/>
      <c r="AG192" s="200"/>
      <c r="AH192" s="150"/>
      <c r="AI192" s="200"/>
      <c r="AJ192" s="150"/>
      <c r="AK192" s="912"/>
      <c r="AL192" s="912"/>
      <c r="AM192" s="200"/>
    </row>
    <row r="193" spans="1:39" ht="46.5" customHeight="1" x14ac:dyDescent="0.2">
      <c r="A193" s="1198"/>
      <c r="B193" s="809"/>
      <c r="C193" s="1201"/>
      <c r="D193" s="1509"/>
      <c r="E193" s="795"/>
      <c r="F193" s="663" t="s">
        <v>374</v>
      </c>
      <c r="G193" s="1177"/>
      <c r="H193" s="803" t="s">
        <v>388</v>
      </c>
      <c r="I193" s="889"/>
      <c r="J193" s="889"/>
      <c r="K193" s="812"/>
      <c r="L193" s="1183"/>
      <c r="M193" s="824"/>
      <c r="N193" s="817"/>
      <c r="O193" s="822"/>
      <c r="P193" s="824"/>
      <c r="Q193" s="827"/>
      <c r="R193" s="859"/>
      <c r="S193" s="815"/>
      <c r="T193" s="840"/>
      <c r="U193" s="824"/>
      <c r="V193" s="812"/>
      <c r="W193" s="876"/>
      <c r="X193" s="851"/>
      <c r="Y193" s="1395"/>
      <c r="Z193" s="1022"/>
      <c r="AA193" s="974"/>
      <c r="AB193" s="1022"/>
      <c r="AC193" s="1022"/>
      <c r="AD193" s="935"/>
      <c r="AE193" s="848"/>
      <c r="AF193" s="1022"/>
      <c r="AG193" s="202"/>
      <c r="AH193" s="201"/>
      <c r="AI193" s="202"/>
      <c r="AJ193" s="201"/>
      <c r="AK193" s="913"/>
      <c r="AL193" s="913"/>
      <c r="AM193" s="202"/>
    </row>
    <row r="194" spans="1:39" ht="50.25" customHeight="1" x14ac:dyDescent="0.2">
      <c r="A194" s="1198"/>
      <c r="B194" s="809"/>
      <c r="C194" s="1201"/>
      <c r="D194" s="1509"/>
      <c r="E194" s="803" t="s">
        <v>160</v>
      </c>
      <c r="F194" s="663" t="s">
        <v>375</v>
      </c>
      <c r="G194" s="1177"/>
      <c r="H194" s="794"/>
      <c r="I194" s="889"/>
      <c r="J194" s="889"/>
      <c r="K194" s="812"/>
      <c r="L194" s="1183"/>
      <c r="M194" s="824"/>
      <c r="N194" s="817"/>
      <c r="O194" s="822"/>
      <c r="P194" s="824"/>
      <c r="Q194" s="827"/>
      <c r="R194" s="859"/>
      <c r="S194" s="815"/>
      <c r="T194" s="840"/>
      <c r="U194" s="824"/>
      <c r="V194" s="812"/>
      <c r="W194" s="876"/>
      <c r="X194" s="851"/>
      <c r="Y194" s="1395"/>
      <c r="Z194" s="1022"/>
      <c r="AA194" s="974"/>
      <c r="AB194" s="1022"/>
      <c r="AC194" s="1022"/>
      <c r="AD194" s="935"/>
      <c r="AE194" s="848"/>
      <c r="AF194" s="1022"/>
      <c r="AG194" s="202"/>
      <c r="AH194" s="201"/>
      <c r="AI194" s="202"/>
      <c r="AJ194" s="201"/>
      <c r="AK194" s="913"/>
      <c r="AL194" s="913"/>
      <c r="AM194" s="202"/>
    </row>
    <row r="195" spans="1:39" ht="39" customHeight="1" x14ac:dyDescent="0.2">
      <c r="A195" s="1198"/>
      <c r="B195" s="809"/>
      <c r="C195" s="1201"/>
      <c r="D195" s="1509"/>
      <c r="E195" s="794"/>
      <c r="F195" s="811" t="s">
        <v>385</v>
      </c>
      <c r="G195" s="1177"/>
      <c r="H195" s="794"/>
      <c r="I195" s="901"/>
      <c r="J195" s="901"/>
      <c r="K195" s="812"/>
      <c r="L195" s="1183"/>
      <c r="M195" s="824"/>
      <c r="N195" s="817"/>
      <c r="O195" s="822"/>
      <c r="P195" s="824"/>
      <c r="Q195" s="828"/>
      <c r="R195" s="860"/>
      <c r="S195" s="815"/>
      <c r="T195" s="840"/>
      <c r="U195" s="824"/>
      <c r="V195" s="812"/>
      <c r="W195" s="876"/>
      <c r="X195" s="851"/>
      <c r="Y195" s="1395"/>
      <c r="Z195" s="1022"/>
      <c r="AA195" s="974"/>
      <c r="AB195" s="1022"/>
      <c r="AC195" s="1022"/>
      <c r="AD195" s="935"/>
      <c r="AE195" s="848"/>
      <c r="AF195" s="1022"/>
      <c r="AG195" s="202"/>
      <c r="AH195" s="201"/>
      <c r="AI195" s="202"/>
      <c r="AJ195" s="201"/>
      <c r="AK195" s="913"/>
      <c r="AL195" s="913"/>
      <c r="AM195" s="202"/>
    </row>
    <row r="196" spans="1:39" ht="62.25" customHeight="1" thickBot="1" x14ac:dyDescent="0.25">
      <c r="A196" s="1198"/>
      <c r="B196" s="809"/>
      <c r="C196" s="1201"/>
      <c r="D196" s="1509"/>
      <c r="E196" s="795"/>
      <c r="F196" s="911"/>
      <c r="G196" s="898"/>
      <c r="H196" s="795"/>
      <c r="I196" s="889"/>
      <c r="J196" s="889"/>
      <c r="K196" s="846"/>
      <c r="L196" s="1184"/>
      <c r="M196" s="825"/>
      <c r="N196" s="818"/>
      <c r="O196" s="872"/>
      <c r="P196" s="825"/>
      <c r="Q196" s="827"/>
      <c r="R196" s="859"/>
      <c r="S196" s="895"/>
      <c r="T196" s="968"/>
      <c r="U196" s="838"/>
      <c r="V196" s="813"/>
      <c r="W196" s="877"/>
      <c r="X196" s="1082"/>
      <c r="Y196" s="1396"/>
      <c r="Z196" s="1023"/>
      <c r="AA196" s="920"/>
      <c r="AB196" s="1023"/>
      <c r="AC196" s="1023"/>
      <c r="AD196" s="936"/>
      <c r="AE196" s="849"/>
      <c r="AF196" s="1023"/>
      <c r="AG196" s="174"/>
      <c r="AH196" s="145"/>
      <c r="AI196" s="174"/>
      <c r="AJ196" s="145"/>
      <c r="AK196" s="914"/>
      <c r="AL196" s="914"/>
      <c r="AM196" s="174"/>
    </row>
    <row r="197" spans="1:39" ht="50.25" customHeight="1" x14ac:dyDescent="0.2">
      <c r="A197" s="1198"/>
      <c r="B197" s="809"/>
      <c r="C197" s="1102">
        <v>38</v>
      </c>
      <c r="D197" s="1509"/>
      <c r="E197" s="621" t="s">
        <v>157</v>
      </c>
      <c r="F197" s="646" t="s">
        <v>372</v>
      </c>
      <c r="G197" s="1177" t="s">
        <v>536</v>
      </c>
      <c r="H197" s="646" t="s">
        <v>382</v>
      </c>
      <c r="I197" s="888" t="s">
        <v>47</v>
      </c>
      <c r="J197" s="888" t="s">
        <v>115</v>
      </c>
      <c r="K197" s="812"/>
      <c r="L197" s="1183"/>
      <c r="M197" s="824"/>
      <c r="N197" s="817" t="s">
        <v>35</v>
      </c>
      <c r="O197" s="822" t="s">
        <v>538</v>
      </c>
      <c r="P197" s="824" t="s">
        <v>106</v>
      </c>
      <c r="Q197" s="826" t="s">
        <v>47</v>
      </c>
      <c r="R197" s="1061" t="s">
        <v>114</v>
      </c>
      <c r="S197" s="815" t="s">
        <v>10</v>
      </c>
      <c r="T197" s="967">
        <v>43281</v>
      </c>
      <c r="U197" s="873" t="s">
        <v>941</v>
      </c>
      <c r="V197" s="1083" t="s">
        <v>942</v>
      </c>
      <c r="W197" s="1470" t="s">
        <v>934</v>
      </c>
      <c r="X197" s="1081" t="s">
        <v>943</v>
      </c>
      <c r="Y197" s="1395"/>
      <c r="Z197" s="1395"/>
      <c r="AA197" s="974"/>
      <c r="AB197" s="1395"/>
      <c r="AC197" s="1435"/>
      <c r="AD197" s="935"/>
      <c r="AE197" s="848"/>
      <c r="AF197" s="1391"/>
      <c r="AG197" s="174"/>
      <c r="AH197" s="145"/>
      <c r="AI197" s="174"/>
      <c r="AJ197" s="145"/>
      <c r="AK197" s="941"/>
      <c r="AL197" s="922"/>
      <c r="AM197" s="174"/>
    </row>
    <row r="198" spans="1:39" ht="46.5" customHeight="1" x14ac:dyDescent="0.2">
      <c r="A198" s="1198"/>
      <c r="B198" s="809"/>
      <c r="C198" s="1201"/>
      <c r="D198" s="1509"/>
      <c r="E198" s="803" t="s">
        <v>160</v>
      </c>
      <c r="F198" s="663" t="s">
        <v>374</v>
      </c>
      <c r="G198" s="1177"/>
      <c r="H198" s="681" t="s">
        <v>388</v>
      </c>
      <c r="I198" s="889"/>
      <c r="J198" s="889"/>
      <c r="K198" s="812"/>
      <c r="L198" s="1183"/>
      <c r="M198" s="824"/>
      <c r="N198" s="817"/>
      <c r="O198" s="822"/>
      <c r="P198" s="824"/>
      <c r="Q198" s="827"/>
      <c r="R198" s="859"/>
      <c r="S198" s="815"/>
      <c r="T198" s="840"/>
      <c r="U198" s="824"/>
      <c r="V198" s="812"/>
      <c r="W198" s="848"/>
      <c r="X198" s="851"/>
      <c r="Y198" s="1395"/>
      <c r="Z198" s="1395"/>
      <c r="AA198" s="974"/>
      <c r="AB198" s="1395"/>
      <c r="AC198" s="1022"/>
      <c r="AD198" s="935"/>
      <c r="AE198" s="848"/>
      <c r="AF198" s="1022"/>
      <c r="AG198" s="140"/>
      <c r="AH198" s="143"/>
      <c r="AI198" s="140"/>
      <c r="AJ198" s="143"/>
      <c r="AK198" s="941"/>
      <c r="AL198" s="922"/>
      <c r="AM198" s="140"/>
    </row>
    <row r="199" spans="1:39" ht="42.75" customHeight="1" x14ac:dyDescent="0.2">
      <c r="A199" s="1198"/>
      <c r="B199" s="809"/>
      <c r="C199" s="1201"/>
      <c r="D199" s="1509"/>
      <c r="E199" s="794"/>
      <c r="F199" s="663" t="s">
        <v>375</v>
      </c>
      <c r="G199" s="1177"/>
      <c r="H199" s="803" t="s">
        <v>537</v>
      </c>
      <c r="I199" s="889"/>
      <c r="J199" s="889"/>
      <c r="K199" s="812"/>
      <c r="L199" s="1183"/>
      <c r="M199" s="824"/>
      <c r="N199" s="817"/>
      <c r="O199" s="822"/>
      <c r="P199" s="824"/>
      <c r="Q199" s="827"/>
      <c r="R199" s="859"/>
      <c r="S199" s="815"/>
      <c r="T199" s="840"/>
      <c r="U199" s="824"/>
      <c r="V199" s="812"/>
      <c r="W199" s="848"/>
      <c r="X199" s="851"/>
      <c r="Y199" s="1395"/>
      <c r="Z199" s="1395"/>
      <c r="AA199" s="974"/>
      <c r="AB199" s="1395"/>
      <c r="AC199" s="1022"/>
      <c r="AD199" s="935"/>
      <c r="AE199" s="848"/>
      <c r="AF199" s="1022"/>
      <c r="AG199" s="140"/>
      <c r="AH199" s="143"/>
      <c r="AI199" s="140"/>
      <c r="AJ199" s="143"/>
      <c r="AK199" s="941"/>
      <c r="AL199" s="922"/>
      <c r="AM199" s="140"/>
    </row>
    <row r="200" spans="1:39" ht="47.25" customHeight="1" x14ac:dyDescent="0.2">
      <c r="A200" s="1198"/>
      <c r="B200" s="809"/>
      <c r="C200" s="1201"/>
      <c r="D200" s="1509"/>
      <c r="E200" s="794"/>
      <c r="F200" s="811" t="s">
        <v>385</v>
      </c>
      <c r="G200" s="1177"/>
      <c r="H200" s="794"/>
      <c r="I200" s="901"/>
      <c r="J200" s="901"/>
      <c r="K200" s="812"/>
      <c r="L200" s="1183"/>
      <c r="M200" s="824"/>
      <c r="N200" s="817"/>
      <c r="O200" s="822"/>
      <c r="P200" s="824"/>
      <c r="Q200" s="828"/>
      <c r="R200" s="860"/>
      <c r="S200" s="815"/>
      <c r="T200" s="840"/>
      <c r="U200" s="824"/>
      <c r="V200" s="812"/>
      <c r="W200" s="848"/>
      <c r="X200" s="851"/>
      <c r="Y200" s="1395"/>
      <c r="Z200" s="1395"/>
      <c r="AA200" s="974"/>
      <c r="AB200" s="1395"/>
      <c r="AC200" s="1022"/>
      <c r="AD200" s="935"/>
      <c r="AE200" s="848"/>
      <c r="AF200" s="1022"/>
      <c r="AG200" s="140"/>
      <c r="AH200" s="143"/>
      <c r="AI200" s="140"/>
      <c r="AJ200" s="143"/>
      <c r="AK200" s="941"/>
      <c r="AL200" s="922"/>
      <c r="AM200" s="140"/>
    </row>
    <row r="201" spans="1:39" ht="66.75" customHeight="1" thickBot="1" x14ac:dyDescent="0.25">
      <c r="A201" s="1199"/>
      <c r="B201" s="810"/>
      <c r="C201" s="1202"/>
      <c r="D201" s="1510"/>
      <c r="E201" s="804"/>
      <c r="F201" s="810"/>
      <c r="G201" s="1486"/>
      <c r="H201" s="804"/>
      <c r="I201" s="1193"/>
      <c r="J201" s="1193"/>
      <c r="K201" s="813"/>
      <c r="L201" s="1307"/>
      <c r="M201" s="838"/>
      <c r="N201" s="1175"/>
      <c r="O201" s="823"/>
      <c r="P201" s="838"/>
      <c r="Q201" s="829"/>
      <c r="R201" s="1165"/>
      <c r="S201" s="830"/>
      <c r="T201" s="968"/>
      <c r="U201" s="838"/>
      <c r="V201" s="813"/>
      <c r="W201" s="1160"/>
      <c r="X201" s="1082"/>
      <c r="Y201" s="1398"/>
      <c r="Z201" s="1398"/>
      <c r="AA201" s="1090"/>
      <c r="AB201" s="1398"/>
      <c r="AC201" s="1263"/>
      <c r="AD201" s="1378"/>
      <c r="AE201" s="1160"/>
      <c r="AF201" s="1263"/>
      <c r="AG201" s="141"/>
      <c r="AH201" s="144"/>
      <c r="AI201" s="141"/>
      <c r="AJ201" s="144"/>
      <c r="AK201" s="942"/>
      <c r="AL201" s="943"/>
      <c r="AM201" s="141"/>
    </row>
    <row r="202" spans="1:39" ht="80.25" customHeight="1" x14ac:dyDescent="0.2">
      <c r="A202" s="1197" t="s">
        <v>182</v>
      </c>
      <c r="B202" s="808"/>
      <c r="C202" s="1100">
        <v>39</v>
      </c>
      <c r="D202" s="808" t="s">
        <v>164</v>
      </c>
      <c r="E202" s="619" t="s">
        <v>157</v>
      </c>
      <c r="F202" s="662" t="s">
        <v>299</v>
      </c>
      <c r="G202" s="1178" t="s">
        <v>944</v>
      </c>
      <c r="H202" s="198" t="s">
        <v>389</v>
      </c>
      <c r="I202" s="1062" t="s">
        <v>29</v>
      </c>
      <c r="J202" s="1062" t="s">
        <v>114</v>
      </c>
      <c r="K202" s="892">
        <f>VLOOKUP(I202,'[17]MATRIZ CALIFICACIÓN'!$B$10:$C$14,2,0)</f>
        <v>3</v>
      </c>
      <c r="L202" s="908">
        <f>HLOOKUP(J202,'[17]MATRIZ CALIFICACIÓN'!$D$8:$F$9,2,0)</f>
        <v>2</v>
      </c>
      <c r="M202" s="892">
        <f>VALUE(CONCATENATE(K202,L202))</f>
        <v>32</v>
      </c>
      <c r="N202" s="1172" t="str">
        <f>VLOOKUP(M202,'[17]MATRIZ CALIFICACIÓN'!$D$27:$E$69,2,0)</f>
        <v xml:space="preserve">ALTA </v>
      </c>
      <c r="O202" s="186" t="s">
        <v>390</v>
      </c>
      <c r="P202" s="873" t="s">
        <v>106</v>
      </c>
      <c r="Q202" s="882" t="s">
        <v>47</v>
      </c>
      <c r="R202" s="858" t="s">
        <v>114</v>
      </c>
      <c r="S202" s="881" t="s">
        <v>10</v>
      </c>
      <c r="T202" s="703" t="s">
        <v>580</v>
      </c>
      <c r="U202" s="654" t="s">
        <v>589</v>
      </c>
      <c r="V202" s="711" t="s">
        <v>392</v>
      </c>
      <c r="W202" s="192" t="s">
        <v>590</v>
      </c>
      <c r="X202" s="640" t="s">
        <v>591</v>
      </c>
      <c r="Y202" s="1401"/>
      <c r="Z202" s="1081"/>
      <c r="AA202" s="1081"/>
      <c r="AB202" s="236"/>
      <c r="AC202" s="972"/>
      <c r="AD202" s="972"/>
      <c r="AE202" s="1441"/>
      <c r="AF202" s="1045"/>
      <c r="AG202" s="139"/>
      <c r="AH202" s="142"/>
      <c r="AI202" s="139"/>
      <c r="AJ202" s="142"/>
      <c r="AK202" s="933"/>
      <c r="AL202" s="937"/>
      <c r="AM202" s="139"/>
    </row>
    <row r="203" spans="1:39" ht="61.5" customHeight="1" x14ac:dyDescent="0.2">
      <c r="A203" s="1198"/>
      <c r="B203" s="809"/>
      <c r="C203" s="1101"/>
      <c r="D203" s="809"/>
      <c r="E203" s="803" t="s">
        <v>160</v>
      </c>
      <c r="F203" s="663" t="s">
        <v>394</v>
      </c>
      <c r="G203" s="899"/>
      <c r="H203" s="197" t="s">
        <v>945</v>
      </c>
      <c r="I203" s="889"/>
      <c r="J203" s="889"/>
      <c r="K203" s="893"/>
      <c r="L203" s="909"/>
      <c r="M203" s="893"/>
      <c r="N203" s="817"/>
      <c r="O203" s="642" t="s">
        <v>946</v>
      </c>
      <c r="P203" s="824"/>
      <c r="Q203" s="827"/>
      <c r="R203" s="859"/>
      <c r="S203" s="815"/>
      <c r="T203" s="1471" t="s">
        <v>575</v>
      </c>
      <c r="U203" s="836" t="s">
        <v>592</v>
      </c>
      <c r="V203" s="1472" t="s">
        <v>593</v>
      </c>
      <c r="W203" s="1473" t="s">
        <v>594</v>
      </c>
      <c r="X203" s="1373" t="s">
        <v>595</v>
      </c>
      <c r="Y203" s="1402"/>
      <c r="Z203" s="851"/>
      <c r="AA203" s="851"/>
      <c r="AB203" s="237"/>
      <c r="AC203" s="930"/>
      <c r="AD203" s="930"/>
      <c r="AE203" s="1404"/>
      <c r="AF203" s="1404"/>
      <c r="AG203" s="140"/>
      <c r="AH203" s="143"/>
      <c r="AI203" s="140"/>
      <c r="AJ203" s="143"/>
      <c r="AK203" s="913"/>
      <c r="AL203" s="922"/>
      <c r="AM203" s="140"/>
    </row>
    <row r="204" spans="1:39" ht="36.75" customHeight="1" x14ac:dyDescent="0.2">
      <c r="A204" s="1198"/>
      <c r="B204" s="809"/>
      <c r="C204" s="1101"/>
      <c r="D204" s="809"/>
      <c r="E204" s="794"/>
      <c r="F204" s="663" t="s">
        <v>396</v>
      </c>
      <c r="G204" s="899"/>
      <c r="H204" s="803" t="s">
        <v>274</v>
      </c>
      <c r="I204" s="889"/>
      <c r="J204" s="889"/>
      <c r="K204" s="893"/>
      <c r="L204" s="909"/>
      <c r="M204" s="893"/>
      <c r="N204" s="817"/>
      <c r="O204" s="863" t="s">
        <v>947</v>
      </c>
      <c r="P204" s="824"/>
      <c r="Q204" s="827"/>
      <c r="R204" s="859"/>
      <c r="S204" s="815"/>
      <c r="T204" s="1471"/>
      <c r="U204" s="836"/>
      <c r="V204" s="1472"/>
      <c r="W204" s="1473"/>
      <c r="X204" s="1373"/>
      <c r="Y204" s="1402"/>
      <c r="Z204" s="851"/>
      <c r="AA204" s="851"/>
      <c r="AB204" s="309"/>
      <c r="AC204" s="930"/>
      <c r="AD204" s="930"/>
      <c r="AE204" s="1404"/>
      <c r="AF204" s="1404"/>
      <c r="AG204" s="140"/>
      <c r="AH204" s="143"/>
      <c r="AI204" s="140"/>
      <c r="AJ204" s="143"/>
      <c r="AK204" s="913"/>
      <c r="AL204" s="922"/>
      <c r="AM204" s="140"/>
    </row>
    <row r="205" spans="1:39" ht="53.25" customHeight="1" x14ac:dyDescent="0.2">
      <c r="A205" s="1198"/>
      <c r="B205" s="809"/>
      <c r="C205" s="1101"/>
      <c r="D205" s="809"/>
      <c r="E205" s="794"/>
      <c r="F205" s="811" t="s">
        <v>397</v>
      </c>
      <c r="G205" s="899"/>
      <c r="H205" s="794"/>
      <c r="I205" s="901"/>
      <c r="J205" s="901"/>
      <c r="K205" s="893"/>
      <c r="L205" s="909"/>
      <c r="M205" s="893"/>
      <c r="N205" s="817"/>
      <c r="O205" s="863"/>
      <c r="P205" s="824"/>
      <c r="Q205" s="828"/>
      <c r="R205" s="860"/>
      <c r="S205" s="815"/>
      <c r="T205" s="1471"/>
      <c r="U205" s="836"/>
      <c r="V205" s="1472"/>
      <c r="W205" s="1473"/>
      <c r="X205" s="1373"/>
      <c r="Y205" s="1402"/>
      <c r="Z205" s="851"/>
      <c r="AA205" s="851"/>
      <c r="AB205" s="309"/>
      <c r="AC205" s="930"/>
      <c r="AD205" s="930"/>
      <c r="AE205" s="1404"/>
      <c r="AF205" s="1404"/>
      <c r="AG205" s="140"/>
      <c r="AH205" s="143"/>
      <c r="AI205" s="140"/>
      <c r="AJ205" s="143"/>
      <c r="AK205" s="913"/>
      <c r="AL205" s="922"/>
      <c r="AM205" s="140"/>
    </row>
    <row r="206" spans="1:39" ht="61.5" customHeight="1" x14ac:dyDescent="0.2">
      <c r="A206" s="1198"/>
      <c r="B206" s="809"/>
      <c r="C206" s="1102"/>
      <c r="D206" s="809"/>
      <c r="E206" s="795"/>
      <c r="F206" s="911"/>
      <c r="G206" s="899"/>
      <c r="H206" s="795"/>
      <c r="I206" s="889"/>
      <c r="J206" s="889"/>
      <c r="K206" s="894"/>
      <c r="L206" s="910"/>
      <c r="M206" s="894"/>
      <c r="N206" s="818"/>
      <c r="O206" s="864"/>
      <c r="P206" s="825"/>
      <c r="Q206" s="827"/>
      <c r="R206" s="859"/>
      <c r="S206" s="895"/>
      <c r="T206" s="1471"/>
      <c r="U206" s="836"/>
      <c r="V206" s="1472"/>
      <c r="W206" s="1473"/>
      <c r="X206" s="1373"/>
      <c r="Y206" s="1403"/>
      <c r="Z206" s="852"/>
      <c r="AA206" s="852"/>
      <c r="AB206" s="310"/>
      <c r="AC206" s="931"/>
      <c r="AD206" s="931"/>
      <c r="AE206" s="1405"/>
      <c r="AF206" s="1405"/>
      <c r="AG206" s="140"/>
      <c r="AH206" s="143"/>
      <c r="AI206" s="140"/>
      <c r="AJ206" s="143"/>
      <c r="AK206" s="914"/>
      <c r="AL206" s="923"/>
      <c r="AM206" s="140"/>
    </row>
    <row r="207" spans="1:39" ht="29.25" customHeight="1" x14ac:dyDescent="0.2">
      <c r="A207" s="1198"/>
      <c r="B207" s="809"/>
      <c r="C207" s="1176">
        <v>49</v>
      </c>
      <c r="D207" s="809"/>
      <c r="E207" s="803" t="s">
        <v>157</v>
      </c>
      <c r="F207" s="663" t="s">
        <v>398</v>
      </c>
      <c r="G207" s="1098" t="s">
        <v>948</v>
      </c>
      <c r="H207" s="681" t="s">
        <v>399</v>
      </c>
      <c r="I207" s="889" t="s">
        <v>12</v>
      </c>
      <c r="J207" s="889" t="s">
        <v>114</v>
      </c>
      <c r="K207" s="1189">
        <f>VLOOKUP(I207,'[13]MATRIZ CALIFICACIÓN'!$B$10:$C$14,2,0)</f>
        <v>2</v>
      </c>
      <c r="L207" s="1179">
        <f>HLOOKUP(J207,'[13]MATRIZ CALIFICACIÓN'!$D$8:$F$9,2,0)</f>
        <v>2</v>
      </c>
      <c r="M207" s="1189">
        <f>VALUE(CONCATENATE(K207,L207))</f>
        <v>22</v>
      </c>
      <c r="N207" s="816" t="str">
        <f>VLOOKUP(M207,'[18]MATRIZ CALIFICACIÓN'!$D$27:$E$69,2,0)</f>
        <v>MODERADA</v>
      </c>
      <c r="O207" s="817" t="s">
        <v>400</v>
      </c>
      <c r="P207" s="837" t="s">
        <v>106</v>
      </c>
      <c r="Q207" s="827" t="s">
        <v>47</v>
      </c>
      <c r="R207" s="859" t="s">
        <v>114</v>
      </c>
      <c r="S207" s="814" t="s">
        <v>10</v>
      </c>
      <c r="T207" s="847" t="s">
        <v>580</v>
      </c>
      <c r="U207" s="837" t="s">
        <v>949</v>
      </c>
      <c r="V207" s="845" t="s">
        <v>401</v>
      </c>
      <c r="W207" s="1132" t="s">
        <v>393</v>
      </c>
      <c r="X207" s="850" t="s">
        <v>402</v>
      </c>
      <c r="Y207" s="1264"/>
      <c r="Z207" s="837"/>
      <c r="AA207" s="934"/>
      <c r="AB207" s="1390"/>
      <c r="AC207" s="1437"/>
      <c r="AD207" s="934"/>
      <c r="AE207" s="934"/>
      <c r="AF207" s="1390"/>
      <c r="AG207" s="200"/>
      <c r="AH207" s="150"/>
      <c r="AI207" s="200"/>
      <c r="AJ207" s="150"/>
      <c r="AK207" s="912"/>
      <c r="AL207" s="921"/>
      <c r="AM207" s="200"/>
    </row>
    <row r="208" spans="1:39" ht="42" customHeight="1" x14ac:dyDescent="0.2">
      <c r="A208" s="1198"/>
      <c r="B208" s="809"/>
      <c r="C208" s="1101"/>
      <c r="D208" s="809"/>
      <c r="E208" s="794"/>
      <c r="F208" s="663" t="s">
        <v>287</v>
      </c>
      <c r="G208" s="1098"/>
      <c r="H208" s="803" t="s">
        <v>403</v>
      </c>
      <c r="I208" s="889"/>
      <c r="J208" s="889"/>
      <c r="K208" s="893"/>
      <c r="L208" s="909"/>
      <c r="M208" s="893"/>
      <c r="N208" s="817"/>
      <c r="O208" s="817"/>
      <c r="P208" s="824"/>
      <c r="Q208" s="827"/>
      <c r="R208" s="859"/>
      <c r="S208" s="815"/>
      <c r="T208" s="848"/>
      <c r="U208" s="824"/>
      <c r="V208" s="812"/>
      <c r="W208" s="876"/>
      <c r="X208" s="851"/>
      <c r="Y208" s="1265"/>
      <c r="Z208" s="824"/>
      <c r="AA208" s="935"/>
      <c r="AB208" s="1391"/>
      <c r="AC208" s="1435"/>
      <c r="AD208" s="935"/>
      <c r="AE208" s="935"/>
      <c r="AF208" s="1391"/>
      <c r="AG208" s="202"/>
      <c r="AH208" s="201"/>
      <c r="AI208" s="202"/>
      <c r="AJ208" s="201"/>
      <c r="AK208" s="913"/>
      <c r="AL208" s="922"/>
      <c r="AM208" s="202"/>
    </row>
    <row r="209" spans="1:39" ht="101.25" customHeight="1" x14ac:dyDescent="0.2">
      <c r="A209" s="1198"/>
      <c r="B209" s="809"/>
      <c r="C209" s="1101"/>
      <c r="D209" s="809"/>
      <c r="E209" s="794"/>
      <c r="F209" s="663" t="s">
        <v>404</v>
      </c>
      <c r="G209" s="1098"/>
      <c r="H209" s="794"/>
      <c r="I209" s="889"/>
      <c r="J209" s="889"/>
      <c r="K209" s="893"/>
      <c r="L209" s="909"/>
      <c r="M209" s="893"/>
      <c r="N209" s="817"/>
      <c r="O209" s="817"/>
      <c r="P209" s="824"/>
      <c r="Q209" s="827"/>
      <c r="R209" s="859"/>
      <c r="S209" s="815"/>
      <c r="T209" s="848"/>
      <c r="U209" s="824"/>
      <c r="V209" s="812"/>
      <c r="W209" s="876"/>
      <c r="X209" s="851"/>
      <c r="Y209" s="1265"/>
      <c r="Z209" s="824"/>
      <c r="AA209" s="935"/>
      <c r="AB209" s="1391"/>
      <c r="AC209" s="1435"/>
      <c r="AD209" s="935"/>
      <c r="AE209" s="935"/>
      <c r="AF209" s="1391"/>
      <c r="AG209" s="202"/>
      <c r="AH209" s="201"/>
      <c r="AI209" s="202"/>
      <c r="AJ209" s="201"/>
      <c r="AK209" s="913"/>
      <c r="AL209" s="922"/>
      <c r="AM209" s="202"/>
    </row>
    <row r="210" spans="1:39" ht="66.75" customHeight="1" x14ac:dyDescent="0.2">
      <c r="A210" s="1198"/>
      <c r="B210" s="809"/>
      <c r="C210" s="1102"/>
      <c r="D210" s="809"/>
      <c r="E210" s="795"/>
      <c r="F210" s="663" t="s">
        <v>405</v>
      </c>
      <c r="G210" s="1099"/>
      <c r="H210" s="795"/>
      <c r="I210" s="889"/>
      <c r="J210" s="889"/>
      <c r="K210" s="894"/>
      <c r="L210" s="910"/>
      <c r="M210" s="894"/>
      <c r="N210" s="818"/>
      <c r="O210" s="818"/>
      <c r="P210" s="825"/>
      <c r="Q210" s="827"/>
      <c r="R210" s="859"/>
      <c r="S210" s="895"/>
      <c r="T210" s="849"/>
      <c r="U210" s="825"/>
      <c r="V210" s="846"/>
      <c r="W210" s="969"/>
      <c r="X210" s="852"/>
      <c r="Y210" s="1266"/>
      <c r="Z210" s="825"/>
      <c r="AA210" s="936"/>
      <c r="AB210" s="1442"/>
      <c r="AC210" s="1436"/>
      <c r="AD210" s="936"/>
      <c r="AE210" s="936"/>
      <c r="AF210" s="1442"/>
      <c r="AG210" s="174"/>
      <c r="AH210" s="145"/>
      <c r="AI210" s="174"/>
      <c r="AJ210" s="145"/>
      <c r="AK210" s="914"/>
      <c r="AL210" s="923"/>
      <c r="AM210" s="174"/>
    </row>
    <row r="211" spans="1:39" ht="47.25" customHeight="1" x14ac:dyDescent="0.2">
      <c r="A211" s="1198"/>
      <c r="B211" s="809"/>
      <c r="C211" s="1176">
        <v>41</v>
      </c>
      <c r="D211" s="911"/>
      <c r="E211" s="583" t="s">
        <v>157</v>
      </c>
      <c r="F211" s="663" t="str">
        <f>'[19]MAPA DE RIESGOS '!F26</f>
        <v xml:space="preserve">Bajos estándares éticos </v>
      </c>
      <c r="G211" s="900" t="str">
        <f>'[19]MAPA DE RIESGOS '!G26</f>
        <v>Pérdida de los recursos de las cajas menores aprobadas para la SDM en beneficio propio o de un tercero</v>
      </c>
      <c r="H211" s="579" t="s">
        <v>389</v>
      </c>
      <c r="I211" s="889" t="s">
        <v>12</v>
      </c>
      <c r="J211" s="889" t="s">
        <v>114</v>
      </c>
      <c r="K211" s="661">
        <f>'[19]MAPA DE RIESGOS '!K26</f>
        <v>2</v>
      </c>
      <c r="L211" s="664">
        <f>'[19]MAPA DE RIESGOS '!L26</f>
        <v>2</v>
      </c>
      <c r="M211" s="661">
        <f>'[19]MAPA DE RIESGOS '!M26</f>
        <v>22</v>
      </c>
      <c r="N211" s="816" t="str">
        <f>VLOOKUP(M211,'[18]MATRIZ CALIFICACIÓN'!$D$27:$E$69,2,0)</f>
        <v>MODERADA</v>
      </c>
      <c r="O211" s="865" t="str">
        <f>'[19]MAPA DE RIESGOS '!O26</f>
        <v>Cumplimiento en la ejecución del procedimiento PA01-PR22</v>
      </c>
      <c r="P211" s="837" t="s">
        <v>106</v>
      </c>
      <c r="Q211" s="827" t="s">
        <v>47</v>
      </c>
      <c r="R211" s="859" t="s">
        <v>114</v>
      </c>
      <c r="S211" s="814" t="str">
        <f>'[19]MAPA DE RIESGOS '!S26</f>
        <v>BAJA</v>
      </c>
      <c r="T211" s="799" t="s">
        <v>391</v>
      </c>
      <c r="U211" s="855" t="s">
        <v>567</v>
      </c>
      <c r="V211" s="971" t="str">
        <f>'[19]MAPA DE RIESGOS '!V26</f>
        <v>Informe de auditoria</v>
      </c>
      <c r="W211" s="1132" t="str">
        <f>'[19]MAPA DE RIESGOS '!W26</f>
        <v>Subdirector Administrativo/ Director de Asuntos Legales /Oficina de Control Interno</v>
      </c>
      <c r="X211" s="927" t="str">
        <f>'[19]MAPA DE RIESGOS '!X26</f>
        <v>Número de informes/número de arqueos</v>
      </c>
      <c r="Y211" s="1393"/>
      <c r="Z211" s="927"/>
      <c r="AA211" s="927"/>
      <c r="AB211" s="927"/>
      <c r="AC211" s="1437"/>
      <c r="AD211" s="934"/>
      <c r="AE211" s="934"/>
      <c r="AF211" s="1390"/>
      <c r="AG211" s="200"/>
      <c r="AH211" s="150"/>
      <c r="AI211" s="200"/>
      <c r="AJ211" s="150"/>
      <c r="AK211" s="912"/>
      <c r="AL211" s="944"/>
      <c r="AM211" s="200"/>
    </row>
    <row r="212" spans="1:39" ht="48" customHeight="1" x14ac:dyDescent="0.2">
      <c r="A212" s="1198"/>
      <c r="B212" s="809"/>
      <c r="C212" s="1101"/>
      <c r="D212" s="811" t="str">
        <f>'[19]MAPA DE RIESGOS '!D27</f>
        <v>ECONOMICOS</v>
      </c>
      <c r="E212" s="1185" t="s">
        <v>160</v>
      </c>
      <c r="F212" s="811" t="str">
        <f>'[19]MAPA DE RIESGOS '!F27</f>
        <v>Baja cultura del control institucional</v>
      </c>
      <c r="G212" s="1177"/>
      <c r="H212" s="579" t="s">
        <v>395</v>
      </c>
      <c r="I212" s="889"/>
      <c r="J212" s="889"/>
      <c r="K212" s="655">
        <f>'[19]MAPA DE RIESGOS '!K27</f>
        <v>0</v>
      </c>
      <c r="L212" s="657">
        <f>'[19]MAPA DE RIESGOS '!L27</f>
        <v>0</v>
      </c>
      <c r="M212" s="655">
        <f>'[19]MAPA DE RIESGOS '!M27</f>
        <v>0</v>
      </c>
      <c r="N212" s="817"/>
      <c r="O212" s="863"/>
      <c r="P212" s="824"/>
      <c r="Q212" s="827"/>
      <c r="R212" s="859"/>
      <c r="S212" s="815"/>
      <c r="T212" s="801"/>
      <c r="U212" s="902"/>
      <c r="V212" s="866"/>
      <c r="W212" s="876"/>
      <c r="X212" s="930"/>
      <c r="Y212" s="1030"/>
      <c r="Z212" s="930"/>
      <c r="AA212" s="930"/>
      <c r="AB212" s="930"/>
      <c r="AC212" s="1435"/>
      <c r="AD212" s="935"/>
      <c r="AE212" s="935"/>
      <c r="AF212" s="1391"/>
      <c r="AG212" s="202"/>
      <c r="AH212" s="201"/>
      <c r="AI212" s="202"/>
      <c r="AJ212" s="201"/>
      <c r="AK212" s="913"/>
      <c r="AL212" s="939"/>
      <c r="AM212" s="202"/>
    </row>
    <row r="213" spans="1:39" ht="49.5" customHeight="1" x14ac:dyDescent="0.2">
      <c r="A213" s="1198"/>
      <c r="B213" s="809"/>
      <c r="C213" s="1101"/>
      <c r="D213" s="809"/>
      <c r="E213" s="1186"/>
      <c r="F213" s="809"/>
      <c r="G213" s="1177"/>
      <c r="H213" s="803" t="s">
        <v>274</v>
      </c>
      <c r="I213" s="889"/>
      <c r="J213" s="889"/>
      <c r="K213" s="655">
        <f>'[19]MAPA DE RIESGOS '!K28</f>
        <v>0</v>
      </c>
      <c r="L213" s="657">
        <f>'[19]MAPA DE RIESGOS '!L28</f>
        <v>0</v>
      </c>
      <c r="M213" s="655">
        <f>'[19]MAPA DE RIESGOS '!M28</f>
        <v>0</v>
      </c>
      <c r="N213" s="817"/>
      <c r="O213" s="863"/>
      <c r="P213" s="824"/>
      <c r="Q213" s="827"/>
      <c r="R213" s="859"/>
      <c r="S213" s="815"/>
      <c r="T213" s="801"/>
      <c r="U213" s="902"/>
      <c r="V213" s="866"/>
      <c r="W213" s="876"/>
      <c r="X213" s="930"/>
      <c r="Y213" s="1030"/>
      <c r="Z213" s="930"/>
      <c r="AA213" s="930"/>
      <c r="AB213" s="930"/>
      <c r="AC213" s="1435"/>
      <c r="AD213" s="935"/>
      <c r="AE213" s="935"/>
      <c r="AF213" s="1391"/>
      <c r="AG213" s="202"/>
      <c r="AH213" s="201"/>
      <c r="AI213" s="202"/>
      <c r="AJ213" s="201"/>
      <c r="AK213" s="913"/>
      <c r="AL213" s="939"/>
      <c r="AM213" s="202"/>
    </row>
    <row r="214" spans="1:39" ht="42.75" customHeight="1" x14ac:dyDescent="0.2">
      <c r="A214" s="1198"/>
      <c r="B214" s="809"/>
      <c r="C214" s="1102"/>
      <c r="D214" s="809"/>
      <c r="E214" s="1187"/>
      <c r="F214" s="911"/>
      <c r="G214" s="898"/>
      <c r="H214" s="795"/>
      <c r="I214" s="889"/>
      <c r="J214" s="889"/>
      <c r="K214" s="656">
        <f>'[19]MAPA DE RIESGOS '!K29</f>
        <v>0</v>
      </c>
      <c r="L214" s="658">
        <f>'[19]MAPA DE RIESGOS '!L29</f>
        <v>0</v>
      </c>
      <c r="M214" s="656">
        <f>'[19]MAPA DE RIESGOS '!M29</f>
        <v>0</v>
      </c>
      <c r="N214" s="818"/>
      <c r="O214" s="864"/>
      <c r="P214" s="825"/>
      <c r="Q214" s="827"/>
      <c r="R214" s="859"/>
      <c r="S214" s="895"/>
      <c r="T214" s="800"/>
      <c r="U214" s="856"/>
      <c r="V214" s="867"/>
      <c r="W214" s="969"/>
      <c r="X214" s="931"/>
      <c r="Y214" s="1031"/>
      <c r="Z214" s="931"/>
      <c r="AA214" s="931"/>
      <c r="AB214" s="931"/>
      <c r="AC214" s="1436"/>
      <c r="AD214" s="936"/>
      <c r="AE214" s="936"/>
      <c r="AF214" s="1442"/>
      <c r="AG214" s="174"/>
      <c r="AH214" s="145"/>
      <c r="AI214" s="174"/>
      <c r="AJ214" s="145"/>
      <c r="AK214" s="914"/>
      <c r="AL214" s="945"/>
      <c r="AM214" s="174"/>
    </row>
    <row r="215" spans="1:39" ht="114" customHeight="1" x14ac:dyDescent="0.2">
      <c r="A215" s="1198"/>
      <c r="B215" s="809"/>
      <c r="C215" s="1101">
        <v>42</v>
      </c>
      <c r="D215" s="809"/>
      <c r="E215" s="684" t="s">
        <v>157</v>
      </c>
      <c r="F215" s="646" t="s">
        <v>287</v>
      </c>
      <c r="G215" s="1098" t="s">
        <v>568</v>
      </c>
      <c r="H215" s="646" t="s">
        <v>569</v>
      </c>
      <c r="I215" s="888" t="s">
        <v>12</v>
      </c>
      <c r="J215" s="888" t="s">
        <v>114</v>
      </c>
      <c r="K215" s="893"/>
      <c r="L215" s="909"/>
      <c r="M215" s="893"/>
      <c r="N215" s="817" t="s">
        <v>35</v>
      </c>
      <c r="O215" s="643" t="s">
        <v>572</v>
      </c>
      <c r="P215" s="824" t="s">
        <v>106</v>
      </c>
      <c r="Q215" s="826" t="s">
        <v>47</v>
      </c>
      <c r="R215" s="1061" t="s">
        <v>114</v>
      </c>
      <c r="S215" s="815" t="s">
        <v>10</v>
      </c>
      <c r="T215" s="289" t="s">
        <v>575</v>
      </c>
      <c r="U215" s="631" t="s">
        <v>576</v>
      </c>
      <c r="V215" s="289" t="s">
        <v>577</v>
      </c>
      <c r="W215" s="652" t="s">
        <v>578</v>
      </c>
      <c r="X215" s="340" t="s">
        <v>579</v>
      </c>
      <c r="Y215" s="1414"/>
      <c r="Z215" s="341"/>
      <c r="AA215" s="935"/>
      <c r="AB215" s="318"/>
      <c r="AC215" s="1435"/>
      <c r="AD215" s="277"/>
      <c r="AE215" s="935"/>
      <c r="AF215" s="278"/>
      <c r="AG215" s="174"/>
      <c r="AH215" s="145"/>
      <c r="AI215" s="174"/>
      <c r="AJ215" s="145"/>
      <c r="AK215" s="913"/>
      <c r="AL215" s="946"/>
      <c r="AM215" s="174"/>
    </row>
    <row r="216" spans="1:39" ht="87" customHeight="1" x14ac:dyDescent="0.2">
      <c r="A216" s="1198"/>
      <c r="B216" s="809"/>
      <c r="C216" s="1101"/>
      <c r="D216" s="809"/>
      <c r="E216" s="1185" t="s">
        <v>160</v>
      </c>
      <c r="F216" s="663" t="s">
        <v>252</v>
      </c>
      <c r="G216" s="1098"/>
      <c r="H216" s="681" t="s">
        <v>403</v>
      </c>
      <c r="I216" s="889"/>
      <c r="J216" s="889"/>
      <c r="K216" s="893"/>
      <c r="L216" s="909"/>
      <c r="M216" s="893"/>
      <c r="N216" s="817"/>
      <c r="O216" s="189" t="s">
        <v>573</v>
      </c>
      <c r="P216" s="824"/>
      <c r="Q216" s="827"/>
      <c r="R216" s="859"/>
      <c r="S216" s="815"/>
      <c r="T216" s="671" t="s">
        <v>580</v>
      </c>
      <c r="U216" s="659" t="s">
        <v>581</v>
      </c>
      <c r="V216" s="671" t="s">
        <v>582</v>
      </c>
      <c r="W216" s="269" t="s">
        <v>578</v>
      </c>
      <c r="X216" s="231" t="s">
        <v>583</v>
      </c>
      <c r="Y216" s="1414"/>
      <c r="Z216" s="232"/>
      <c r="AA216" s="935"/>
      <c r="AB216" s="234"/>
      <c r="AC216" s="1435"/>
      <c r="AD216" s="1374"/>
      <c r="AE216" s="935"/>
      <c r="AF216" s="1390"/>
      <c r="AG216" s="140"/>
      <c r="AH216" s="143"/>
      <c r="AI216" s="140"/>
      <c r="AJ216" s="143"/>
      <c r="AK216" s="913"/>
      <c r="AL216" s="947"/>
      <c r="AM216" s="140"/>
    </row>
    <row r="217" spans="1:39" ht="63" customHeight="1" x14ac:dyDescent="0.2">
      <c r="A217" s="1198"/>
      <c r="B217" s="809"/>
      <c r="C217" s="1101"/>
      <c r="D217" s="809"/>
      <c r="E217" s="1186"/>
      <c r="F217" s="811" t="s">
        <v>405</v>
      </c>
      <c r="G217" s="1098"/>
      <c r="H217" s="681" t="s">
        <v>570</v>
      </c>
      <c r="I217" s="889"/>
      <c r="J217" s="889"/>
      <c r="K217" s="893"/>
      <c r="L217" s="909"/>
      <c r="M217" s="893"/>
      <c r="N217" s="817"/>
      <c r="O217" s="871" t="s">
        <v>574</v>
      </c>
      <c r="P217" s="824"/>
      <c r="Q217" s="827"/>
      <c r="R217" s="859"/>
      <c r="S217" s="815"/>
      <c r="T217" s="847" t="s">
        <v>584</v>
      </c>
      <c r="U217" s="837" t="s">
        <v>585</v>
      </c>
      <c r="V217" s="845" t="s">
        <v>586</v>
      </c>
      <c r="W217" s="1132" t="s">
        <v>588</v>
      </c>
      <c r="X217" s="927" t="s">
        <v>587</v>
      </c>
      <c r="Y217" s="1414"/>
      <c r="Z217" s="837"/>
      <c r="AA217" s="935"/>
      <c r="AB217" s="1391"/>
      <c r="AC217" s="1435"/>
      <c r="AD217" s="1466"/>
      <c r="AE217" s="935"/>
      <c r="AF217" s="1022"/>
      <c r="AG217" s="140"/>
      <c r="AH217" s="143"/>
      <c r="AI217" s="140"/>
      <c r="AJ217" s="143"/>
      <c r="AK217" s="913"/>
      <c r="AL217" s="947"/>
      <c r="AM217" s="140"/>
    </row>
    <row r="218" spans="1:39" ht="39.75" customHeight="1" thickBot="1" x14ac:dyDescent="0.25">
      <c r="A218" s="1198"/>
      <c r="B218" s="810"/>
      <c r="C218" s="1171"/>
      <c r="D218" s="810"/>
      <c r="E218" s="1195"/>
      <c r="F218" s="810"/>
      <c r="G218" s="1192"/>
      <c r="H218" s="233" t="s">
        <v>571</v>
      </c>
      <c r="I218" s="1193"/>
      <c r="J218" s="1193"/>
      <c r="K218" s="1194"/>
      <c r="L218" s="1180"/>
      <c r="M218" s="1194"/>
      <c r="N218" s="1175"/>
      <c r="O218" s="823"/>
      <c r="P218" s="838"/>
      <c r="Q218" s="829"/>
      <c r="R218" s="1165"/>
      <c r="S218" s="830"/>
      <c r="T218" s="1160"/>
      <c r="U218" s="838"/>
      <c r="V218" s="813"/>
      <c r="W218" s="877"/>
      <c r="X218" s="1004"/>
      <c r="Y218" s="1415"/>
      <c r="Z218" s="838"/>
      <c r="AA218" s="1378"/>
      <c r="AB218" s="1392"/>
      <c r="AC218" s="1438"/>
      <c r="AD218" s="1467"/>
      <c r="AE218" s="1378"/>
      <c r="AF218" s="1263"/>
      <c r="AG218" s="140"/>
      <c r="AH218" s="143"/>
      <c r="AI218" s="140"/>
      <c r="AJ218" s="143"/>
      <c r="AK218" s="915"/>
      <c r="AL218" s="948"/>
      <c r="AM218" s="140"/>
    </row>
    <row r="219" spans="1:39" ht="113.25" customHeight="1" x14ac:dyDescent="0.2">
      <c r="A219" s="1348" t="s">
        <v>535</v>
      </c>
      <c r="B219" s="808" t="s">
        <v>950</v>
      </c>
      <c r="C219" s="1100">
        <v>43</v>
      </c>
      <c r="D219" s="808" t="s">
        <v>161</v>
      </c>
      <c r="E219" s="793" t="s">
        <v>160</v>
      </c>
      <c r="F219" s="593" t="s">
        <v>596</v>
      </c>
      <c r="G219" s="1188" t="s">
        <v>951</v>
      </c>
      <c r="H219" s="593" t="s">
        <v>406</v>
      </c>
      <c r="I219" s="1361" t="s">
        <v>29</v>
      </c>
      <c r="J219" s="1361" t="s">
        <v>113</v>
      </c>
      <c r="K219" s="892">
        <f>VLOOKUP(I219,'[20]MATRIZ CALIFICACIÓN'!$B$10:$C$14,2,0)</f>
        <v>3</v>
      </c>
      <c r="L219" s="908">
        <f>HLOOKUP(J219,'[20]MATRIZ CALIFICACIÓN'!$D$8:$F$9,2,0)</f>
        <v>1</v>
      </c>
      <c r="M219" s="892">
        <f>VALUE(CONCATENATE(K219,L219))</f>
        <v>31</v>
      </c>
      <c r="N219" s="1172" t="str">
        <f>VLOOKUP(M219,'[20]MATRIZ CALIFICACIÓN'!$D$27:$E$69,2,0)</f>
        <v>MODERADA</v>
      </c>
      <c r="O219" s="187" t="s">
        <v>597</v>
      </c>
      <c r="P219" s="873" t="s">
        <v>106</v>
      </c>
      <c r="Q219" s="1367" t="s">
        <v>47</v>
      </c>
      <c r="R219" s="1367" t="s">
        <v>113</v>
      </c>
      <c r="S219" s="881" t="s">
        <v>10</v>
      </c>
      <c r="T219" s="874" t="s">
        <v>280</v>
      </c>
      <c r="U219" s="723" t="s">
        <v>598</v>
      </c>
      <c r="V219" s="222" t="s">
        <v>599</v>
      </c>
      <c r="W219" s="875" t="s">
        <v>407</v>
      </c>
      <c r="X219" s="235" t="s">
        <v>600</v>
      </c>
      <c r="Y219" s="1419"/>
      <c r="Z219" s="972"/>
      <c r="AA219" s="972"/>
      <c r="AB219" s="1463"/>
      <c r="AC219" s="1427"/>
      <c r="AD219" s="1461"/>
      <c r="AE219" s="1059"/>
      <c r="AF219" s="280"/>
      <c r="AG219" s="139"/>
      <c r="AH219" s="142"/>
      <c r="AI219" s="139"/>
      <c r="AJ219" s="142"/>
      <c r="AK219" s="933"/>
      <c r="AL219" s="933"/>
      <c r="AM219" s="139"/>
    </row>
    <row r="220" spans="1:39" ht="72.75" customHeight="1" x14ac:dyDescent="0.2">
      <c r="A220" s="1349"/>
      <c r="B220" s="809"/>
      <c r="C220" s="1101"/>
      <c r="D220" s="809"/>
      <c r="E220" s="794"/>
      <c r="F220" s="959" t="s">
        <v>601</v>
      </c>
      <c r="G220" s="1177"/>
      <c r="H220" s="855" t="s">
        <v>408</v>
      </c>
      <c r="I220" s="1173"/>
      <c r="J220" s="1173"/>
      <c r="K220" s="893"/>
      <c r="L220" s="909"/>
      <c r="M220" s="893"/>
      <c r="N220" s="817"/>
      <c r="O220" s="229" t="s">
        <v>602</v>
      </c>
      <c r="P220" s="824"/>
      <c r="Q220" s="1368"/>
      <c r="R220" s="1368"/>
      <c r="S220" s="815"/>
      <c r="T220" s="801"/>
      <c r="U220" s="724" t="s">
        <v>603</v>
      </c>
      <c r="V220" s="717" t="s">
        <v>604</v>
      </c>
      <c r="W220" s="876"/>
      <c r="X220" s="231" t="s">
        <v>605</v>
      </c>
      <c r="Y220" s="1420"/>
      <c r="Z220" s="930"/>
      <c r="AA220" s="930"/>
      <c r="AB220" s="1464"/>
      <c r="AC220" s="1154"/>
      <c r="AD220" s="1444"/>
      <c r="AE220" s="928"/>
      <c r="AF220" s="281"/>
      <c r="AG220" s="140"/>
      <c r="AH220" s="143"/>
      <c r="AI220" s="140"/>
      <c r="AJ220" s="143"/>
      <c r="AK220" s="913"/>
      <c r="AL220" s="913"/>
      <c r="AM220" s="140"/>
    </row>
    <row r="221" spans="1:39" ht="44.25" customHeight="1" x14ac:dyDescent="0.2">
      <c r="A221" s="1349"/>
      <c r="B221" s="809"/>
      <c r="C221" s="1101"/>
      <c r="D221" s="809"/>
      <c r="E221" s="794"/>
      <c r="F221" s="960"/>
      <c r="G221" s="1177"/>
      <c r="H221" s="902"/>
      <c r="I221" s="1173"/>
      <c r="J221" s="1173"/>
      <c r="K221" s="893"/>
      <c r="L221" s="909"/>
      <c r="M221" s="893"/>
      <c r="N221" s="817"/>
      <c r="O221" s="814" t="s">
        <v>621</v>
      </c>
      <c r="P221" s="824"/>
      <c r="Q221" s="1368"/>
      <c r="R221" s="1368"/>
      <c r="S221" s="815"/>
      <c r="T221" s="801"/>
      <c r="U221" s="865" t="s">
        <v>622</v>
      </c>
      <c r="V221" s="971" t="s">
        <v>606</v>
      </c>
      <c r="W221" s="876"/>
      <c r="X221" s="927" t="s">
        <v>607</v>
      </c>
      <c r="Y221" s="1420"/>
      <c r="Z221" s="930"/>
      <c r="AA221" s="930"/>
      <c r="AB221" s="1464"/>
      <c r="AC221" s="1154"/>
      <c r="AD221" s="1444"/>
      <c r="AE221" s="928"/>
      <c r="AF221" s="1440"/>
      <c r="AG221" s="140"/>
      <c r="AH221" s="143"/>
      <c r="AI221" s="140"/>
      <c r="AJ221" s="143"/>
      <c r="AK221" s="913"/>
      <c r="AL221" s="913"/>
      <c r="AM221" s="140"/>
    </row>
    <row r="222" spans="1:39" ht="33.75" customHeight="1" x14ac:dyDescent="0.2">
      <c r="A222" s="1349"/>
      <c r="B222" s="809"/>
      <c r="C222" s="1102"/>
      <c r="D222" s="911"/>
      <c r="E222" s="795"/>
      <c r="F222" s="961"/>
      <c r="G222" s="898"/>
      <c r="H222" s="856"/>
      <c r="I222" s="888"/>
      <c r="J222" s="888"/>
      <c r="K222" s="894"/>
      <c r="L222" s="910"/>
      <c r="M222" s="894"/>
      <c r="N222" s="818"/>
      <c r="O222" s="895"/>
      <c r="P222" s="825"/>
      <c r="Q222" s="826"/>
      <c r="R222" s="826"/>
      <c r="S222" s="895"/>
      <c r="T222" s="800"/>
      <c r="U222" s="864"/>
      <c r="V222" s="867"/>
      <c r="W222" s="969"/>
      <c r="X222" s="931"/>
      <c r="Y222" s="1421"/>
      <c r="Z222" s="931"/>
      <c r="AA222" s="931"/>
      <c r="AB222" s="1465"/>
      <c r="AC222" s="1155"/>
      <c r="AD222" s="1462"/>
      <c r="AE222" s="929"/>
      <c r="AF222" s="1430"/>
      <c r="AG222" s="140"/>
      <c r="AH222" s="143"/>
      <c r="AI222" s="140"/>
      <c r="AJ222" s="143"/>
      <c r="AK222" s="914"/>
      <c r="AL222" s="914"/>
      <c r="AM222" s="140"/>
    </row>
    <row r="223" spans="1:39" ht="62.25" customHeight="1" x14ac:dyDescent="0.2">
      <c r="A223" s="1349"/>
      <c r="B223" s="809"/>
      <c r="C223" s="1176">
        <v>44</v>
      </c>
      <c r="D223" s="811" t="s">
        <v>164</v>
      </c>
      <c r="E223" s="803" t="s">
        <v>160</v>
      </c>
      <c r="F223" s="959" t="s">
        <v>608</v>
      </c>
      <c r="G223" s="1369" t="s">
        <v>609</v>
      </c>
      <c r="H223" s="617" t="s">
        <v>406</v>
      </c>
      <c r="I223" s="901" t="s">
        <v>29</v>
      </c>
      <c r="J223" s="901" t="s">
        <v>113</v>
      </c>
      <c r="K223" s="1189">
        <f>VLOOKUP(I223,'[6]MATRIZ CALIFICACIÓN'!$B$10:$C$14,2,0)</f>
        <v>3</v>
      </c>
      <c r="L223" s="1179">
        <f>HLOOKUP(J223,'[6]MATRIZ CALIFICACIÓN'!$D$8:$F$9,2,0)</f>
        <v>1</v>
      </c>
      <c r="M223" s="1189">
        <f>VALUE(CONCATENATE(K223,L223))</f>
        <v>31</v>
      </c>
      <c r="N223" s="816" t="str">
        <f>VLOOKUP(M223,'[20]MATRIZ CALIFICACIÓN'!$D$27:$E$69,2,0)</f>
        <v>MODERADA</v>
      </c>
      <c r="O223" s="816" t="s">
        <v>610</v>
      </c>
      <c r="P223" s="837" t="s">
        <v>106</v>
      </c>
      <c r="Q223" s="837" t="s">
        <v>47</v>
      </c>
      <c r="R223" s="837" t="s">
        <v>113</v>
      </c>
      <c r="S223" s="814" t="s">
        <v>10</v>
      </c>
      <c r="T223" s="847" t="s">
        <v>280</v>
      </c>
      <c r="U223" s="725" t="s">
        <v>611</v>
      </c>
      <c r="V223" s="712" t="s">
        <v>612</v>
      </c>
      <c r="W223" s="1132" t="s">
        <v>407</v>
      </c>
      <c r="X223" s="653" t="s">
        <v>613</v>
      </c>
      <c r="Y223" s="1379"/>
      <c r="Z223" s="934"/>
      <c r="AA223" s="934"/>
      <c r="AB223" s="1382"/>
      <c r="AC223" s="1437"/>
      <c r="AD223" s="934"/>
      <c r="AE223" s="1159"/>
      <c r="AF223" s="342"/>
      <c r="AG223" s="140"/>
      <c r="AH223" s="143"/>
      <c r="AI223" s="140"/>
      <c r="AJ223" s="143"/>
      <c r="AK223" s="912"/>
      <c r="AL223" s="949"/>
      <c r="AM223" s="140"/>
    </row>
    <row r="224" spans="1:39" ht="51.75" customHeight="1" x14ac:dyDescent="0.2">
      <c r="A224" s="1349"/>
      <c r="B224" s="809"/>
      <c r="C224" s="1101"/>
      <c r="D224" s="809"/>
      <c r="E224" s="794"/>
      <c r="F224" s="961"/>
      <c r="G224" s="1369"/>
      <c r="H224" s="666" t="s">
        <v>614</v>
      </c>
      <c r="I224" s="1173"/>
      <c r="J224" s="1173"/>
      <c r="K224" s="893"/>
      <c r="L224" s="909"/>
      <c r="M224" s="893"/>
      <c r="N224" s="817"/>
      <c r="O224" s="818"/>
      <c r="P224" s="824"/>
      <c r="Q224" s="824"/>
      <c r="R224" s="824"/>
      <c r="S224" s="815"/>
      <c r="T224" s="848"/>
      <c r="U224" s="1168" t="s">
        <v>616</v>
      </c>
      <c r="V224" s="845" t="s">
        <v>617</v>
      </c>
      <c r="W224" s="876"/>
      <c r="X224" s="653" t="s">
        <v>618</v>
      </c>
      <c r="Y224" s="1380"/>
      <c r="Z224" s="935"/>
      <c r="AA224" s="935"/>
      <c r="AB224" s="1383"/>
      <c r="AC224" s="1435"/>
      <c r="AD224" s="935"/>
      <c r="AE224" s="928"/>
      <c r="AF224" s="1440"/>
      <c r="AG224" s="140"/>
      <c r="AH224" s="143"/>
      <c r="AI224" s="140"/>
      <c r="AJ224" s="143"/>
      <c r="AK224" s="913"/>
      <c r="AL224" s="941"/>
      <c r="AM224" s="140"/>
    </row>
    <row r="225" spans="1:39" ht="20.25" customHeight="1" x14ac:dyDescent="0.2">
      <c r="A225" s="1349"/>
      <c r="B225" s="809"/>
      <c r="C225" s="1101"/>
      <c r="D225" s="809"/>
      <c r="E225" s="794"/>
      <c r="F225" s="856" t="s">
        <v>624</v>
      </c>
      <c r="G225" s="1369"/>
      <c r="H225" s="855" t="s">
        <v>623</v>
      </c>
      <c r="I225" s="1173"/>
      <c r="J225" s="1173"/>
      <c r="K225" s="893"/>
      <c r="L225" s="909"/>
      <c r="M225" s="893"/>
      <c r="N225" s="817"/>
      <c r="O225" s="1362" t="s">
        <v>615</v>
      </c>
      <c r="P225" s="824"/>
      <c r="Q225" s="824"/>
      <c r="R225" s="824"/>
      <c r="S225" s="815"/>
      <c r="T225" s="848"/>
      <c r="U225" s="1169"/>
      <c r="V225" s="846"/>
      <c r="W225" s="876"/>
      <c r="X225" s="644"/>
      <c r="Y225" s="1380"/>
      <c r="Z225" s="935"/>
      <c r="AA225" s="935"/>
      <c r="AB225" s="1383"/>
      <c r="AC225" s="1435"/>
      <c r="AD225" s="935"/>
      <c r="AE225" s="928"/>
      <c r="AF225" s="1410"/>
      <c r="AG225" s="140"/>
      <c r="AH225" s="143"/>
      <c r="AI225" s="140"/>
      <c r="AJ225" s="143"/>
      <c r="AK225" s="913"/>
      <c r="AL225" s="941"/>
      <c r="AM225" s="140"/>
    </row>
    <row r="226" spans="1:39" ht="20.25" customHeight="1" x14ac:dyDescent="0.2">
      <c r="A226" s="1349"/>
      <c r="B226" s="809"/>
      <c r="C226" s="1101"/>
      <c r="D226" s="809"/>
      <c r="E226" s="794"/>
      <c r="F226" s="836"/>
      <c r="G226" s="1369"/>
      <c r="H226" s="902"/>
      <c r="I226" s="1173"/>
      <c r="J226" s="1173"/>
      <c r="K226" s="893"/>
      <c r="L226" s="909"/>
      <c r="M226" s="893"/>
      <c r="N226" s="817"/>
      <c r="O226" s="1363"/>
      <c r="P226" s="824"/>
      <c r="Q226" s="824"/>
      <c r="R226" s="824"/>
      <c r="S226" s="815"/>
      <c r="T226" s="848"/>
      <c r="U226" s="1169"/>
      <c r="V226" s="1166" t="s">
        <v>619</v>
      </c>
      <c r="W226" s="876"/>
      <c r="X226" s="930" t="s">
        <v>620</v>
      </c>
      <c r="Y226" s="1380"/>
      <c r="Z226" s="935"/>
      <c r="AA226" s="935"/>
      <c r="AB226" s="1383"/>
      <c r="AC226" s="1435"/>
      <c r="AD226" s="935"/>
      <c r="AE226" s="928"/>
      <c r="AF226" s="1410"/>
      <c r="AG226" s="140"/>
      <c r="AH226" s="143"/>
      <c r="AI226" s="140"/>
      <c r="AJ226" s="143"/>
      <c r="AK226" s="913"/>
      <c r="AL226" s="941"/>
      <c r="AM226" s="140"/>
    </row>
    <row r="227" spans="1:39" ht="62.25" customHeight="1" thickBot="1" x14ac:dyDescent="0.25">
      <c r="A227" s="1350"/>
      <c r="B227" s="810"/>
      <c r="C227" s="1171"/>
      <c r="D227" s="810"/>
      <c r="E227" s="804"/>
      <c r="F227" s="1181"/>
      <c r="G227" s="1370"/>
      <c r="H227" s="1039"/>
      <c r="I227" s="1196"/>
      <c r="J227" s="1196"/>
      <c r="K227" s="1194"/>
      <c r="L227" s="1180"/>
      <c r="M227" s="1194"/>
      <c r="N227" s="1175"/>
      <c r="O227" s="1364"/>
      <c r="P227" s="838"/>
      <c r="Q227" s="838"/>
      <c r="R227" s="838"/>
      <c r="S227" s="830"/>
      <c r="T227" s="1160"/>
      <c r="U227" s="1170"/>
      <c r="V227" s="1167"/>
      <c r="W227" s="877"/>
      <c r="X227" s="1004"/>
      <c r="Y227" s="1381"/>
      <c r="Z227" s="1378"/>
      <c r="AA227" s="1378"/>
      <c r="AB227" s="1384"/>
      <c r="AC227" s="1438"/>
      <c r="AD227" s="1378"/>
      <c r="AE227" s="1003"/>
      <c r="AF227" s="1411"/>
      <c r="AG227" s="141"/>
      <c r="AH227" s="144"/>
      <c r="AI227" s="141"/>
      <c r="AJ227" s="144"/>
      <c r="AK227" s="915"/>
      <c r="AL227" s="942"/>
      <c r="AM227" s="140"/>
    </row>
    <row r="228" spans="1:39" ht="78" customHeight="1" x14ac:dyDescent="0.2">
      <c r="A228" s="1198" t="s">
        <v>409</v>
      </c>
      <c r="B228" s="794" t="s">
        <v>952</v>
      </c>
      <c r="C228" s="1101">
        <v>45</v>
      </c>
      <c r="D228" s="646" t="s">
        <v>163</v>
      </c>
      <c r="E228" s="794" t="s">
        <v>158</v>
      </c>
      <c r="F228" s="621" t="s">
        <v>410</v>
      </c>
      <c r="G228" s="1098" t="s">
        <v>414</v>
      </c>
      <c r="H228" s="660" t="s">
        <v>485</v>
      </c>
      <c r="I228" s="1173" t="s">
        <v>29</v>
      </c>
      <c r="J228" s="1173" t="s">
        <v>114</v>
      </c>
      <c r="K228" s="824">
        <f>VLOOKUP(I228,'[21]MATRIZ CALIFICACIÓN'!$B$10:$C$14,2,0)</f>
        <v>3</v>
      </c>
      <c r="L228" s="1183">
        <f>HLOOKUP(J228,'[21]MATRIZ CALIFICACIÓN'!$D$8:$F$9,2,0)</f>
        <v>2</v>
      </c>
      <c r="M228" s="824">
        <f>VALUE(CONCATENATE(K228,L228))</f>
        <v>32</v>
      </c>
      <c r="N228" s="817" t="str">
        <f>VLOOKUP(M228,'MATRIZ CALIFICACIÓN'!$D$27:$E$69,2,0)</f>
        <v xml:space="preserve">ALTA </v>
      </c>
      <c r="O228" s="629" t="s">
        <v>415</v>
      </c>
      <c r="P228" s="824" t="s">
        <v>106</v>
      </c>
      <c r="Q228" s="1368" t="s">
        <v>47</v>
      </c>
      <c r="R228" s="1368" t="s">
        <v>114</v>
      </c>
      <c r="S228" s="815" t="s">
        <v>10</v>
      </c>
      <c r="T228" s="651" t="s">
        <v>418</v>
      </c>
      <c r="U228" s="620" t="s">
        <v>419</v>
      </c>
      <c r="V228" s="718" t="s">
        <v>420</v>
      </c>
      <c r="W228" s="876" t="s">
        <v>421</v>
      </c>
      <c r="X228" s="739" t="s">
        <v>422</v>
      </c>
      <c r="Y228" s="203"/>
      <c r="Z228" s="437"/>
      <c r="AA228" s="974"/>
      <c r="AB228" s="459"/>
      <c r="AC228" s="410"/>
      <c r="AD228" s="437"/>
      <c r="AE228" s="974"/>
      <c r="AF228" s="459"/>
      <c r="AG228" s="174"/>
      <c r="AH228" s="145"/>
      <c r="AI228" s="174"/>
      <c r="AJ228" s="145"/>
      <c r="AK228" s="913"/>
      <c r="AL228" s="913"/>
      <c r="AM228" s="140"/>
    </row>
    <row r="229" spans="1:39" ht="53.25" customHeight="1" x14ac:dyDescent="0.2">
      <c r="A229" s="1198"/>
      <c r="B229" s="794"/>
      <c r="C229" s="1101"/>
      <c r="D229" s="663" t="s">
        <v>164</v>
      </c>
      <c r="E229" s="794"/>
      <c r="F229" s="681" t="s">
        <v>411</v>
      </c>
      <c r="G229" s="1098"/>
      <c r="H229" s="584" t="s">
        <v>486</v>
      </c>
      <c r="I229" s="1173"/>
      <c r="J229" s="1173"/>
      <c r="K229" s="824"/>
      <c r="L229" s="1183"/>
      <c r="M229" s="824"/>
      <c r="N229" s="817"/>
      <c r="O229" s="628" t="s">
        <v>416</v>
      </c>
      <c r="P229" s="824"/>
      <c r="Q229" s="1368"/>
      <c r="R229" s="1368"/>
      <c r="S229" s="815"/>
      <c r="T229" s="847" t="s">
        <v>232</v>
      </c>
      <c r="U229" s="803" t="s">
        <v>423</v>
      </c>
      <c r="V229" s="1161" t="s">
        <v>420</v>
      </c>
      <c r="W229" s="876"/>
      <c r="X229" s="919" t="s">
        <v>424</v>
      </c>
      <c r="Y229" s="230"/>
      <c r="Z229" s="803"/>
      <c r="AA229" s="974"/>
      <c r="AB229" s="230"/>
      <c r="AC229" s="934"/>
      <c r="AD229" s="934"/>
      <c r="AE229" s="974"/>
      <c r="AF229" s="934"/>
      <c r="AG229" s="140"/>
      <c r="AH229" s="143"/>
      <c r="AI229" s="140"/>
      <c r="AJ229" s="143"/>
      <c r="AK229" s="913"/>
      <c r="AL229" s="950"/>
      <c r="AM229" s="140"/>
    </row>
    <row r="230" spans="1:39" ht="43.5" customHeight="1" x14ac:dyDescent="0.2">
      <c r="A230" s="1198"/>
      <c r="B230" s="794"/>
      <c r="C230" s="1101"/>
      <c r="D230" s="811" t="s">
        <v>166</v>
      </c>
      <c r="E230" s="794"/>
      <c r="F230" s="681" t="s">
        <v>412</v>
      </c>
      <c r="G230" s="1098"/>
      <c r="H230" s="584" t="s">
        <v>487</v>
      </c>
      <c r="I230" s="1173"/>
      <c r="J230" s="1173"/>
      <c r="K230" s="824"/>
      <c r="L230" s="1183"/>
      <c r="M230" s="824"/>
      <c r="N230" s="817"/>
      <c r="O230" s="816" t="s">
        <v>417</v>
      </c>
      <c r="P230" s="824"/>
      <c r="Q230" s="1368"/>
      <c r="R230" s="1368"/>
      <c r="S230" s="815"/>
      <c r="T230" s="849"/>
      <c r="U230" s="795"/>
      <c r="V230" s="1162"/>
      <c r="W230" s="876"/>
      <c r="X230" s="920"/>
      <c r="Y230" s="203"/>
      <c r="Z230" s="795"/>
      <c r="AA230" s="974"/>
      <c r="AB230" s="203"/>
      <c r="AC230" s="1023"/>
      <c r="AD230" s="1023"/>
      <c r="AE230" s="974"/>
      <c r="AF230" s="1023"/>
      <c r="AG230" s="140"/>
      <c r="AH230" s="143"/>
      <c r="AI230" s="140"/>
      <c r="AJ230" s="143"/>
      <c r="AK230" s="913"/>
      <c r="AL230" s="950"/>
      <c r="AM230" s="140"/>
    </row>
    <row r="231" spans="1:39" ht="29.25" customHeight="1" x14ac:dyDescent="0.2">
      <c r="A231" s="1198"/>
      <c r="B231" s="794"/>
      <c r="C231" s="1101"/>
      <c r="D231" s="809"/>
      <c r="E231" s="794"/>
      <c r="F231" s="803" t="s">
        <v>413</v>
      </c>
      <c r="G231" s="1098"/>
      <c r="H231" s="803" t="s">
        <v>488</v>
      </c>
      <c r="I231" s="1173"/>
      <c r="J231" s="1173"/>
      <c r="K231" s="824"/>
      <c r="L231" s="1183"/>
      <c r="M231" s="824"/>
      <c r="N231" s="817"/>
      <c r="O231" s="817"/>
      <c r="P231" s="824"/>
      <c r="Q231" s="1368"/>
      <c r="R231" s="1368"/>
      <c r="S231" s="815"/>
      <c r="T231" s="847" t="s">
        <v>297</v>
      </c>
      <c r="U231" s="803" t="s">
        <v>425</v>
      </c>
      <c r="V231" s="1161" t="s">
        <v>420</v>
      </c>
      <c r="W231" s="876"/>
      <c r="X231" s="919" t="s">
        <v>426</v>
      </c>
      <c r="Y231" s="845"/>
      <c r="Z231" s="803"/>
      <c r="AA231" s="974"/>
      <c r="AB231" s="919"/>
      <c r="AC231" s="1468"/>
      <c r="AD231" s="794"/>
      <c r="AE231" s="974"/>
      <c r="AF231" s="1468"/>
      <c r="AG231" s="140"/>
      <c r="AH231" s="143"/>
      <c r="AI231" s="140"/>
      <c r="AJ231" s="143"/>
      <c r="AK231" s="913"/>
      <c r="AL231" s="950"/>
      <c r="AM231" s="140"/>
    </row>
    <row r="232" spans="1:39" ht="35.25" customHeight="1" thickBot="1" x14ac:dyDescent="0.25">
      <c r="A232" s="1198"/>
      <c r="B232" s="794"/>
      <c r="C232" s="1102"/>
      <c r="D232" s="911"/>
      <c r="E232" s="795"/>
      <c r="F232" s="795"/>
      <c r="G232" s="1099"/>
      <c r="H232" s="795"/>
      <c r="I232" s="888"/>
      <c r="J232" s="888"/>
      <c r="K232" s="825"/>
      <c r="L232" s="1184"/>
      <c r="M232" s="825"/>
      <c r="N232" s="818"/>
      <c r="O232" s="818"/>
      <c r="P232" s="825"/>
      <c r="Q232" s="826"/>
      <c r="R232" s="826"/>
      <c r="S232" s="895"/>
      <c r="T232" s="849"/>
      <c r="U232" s="795"/>
      <c r="V232" s="1162"/>
      <c r="W232" s="969"/>
      <c r="X232" s="920"/>
      <c r="Y232" s="846"/>
      <c r="Z232" s="795"/>
      <c r="AA232" s="920"/>
      <c r="AB232" s="920"/>
      <c r="AC232" s="1469"/>
      <c r="AD232" s="795"/>
      <c r="AE232" s="920"/>
      <c r="AF232" s="1469"/>
      <c r="AG232" s="140"/>
      <c r="AH232" s="143"/>
      <c r="AI232" s="140"/>
      <c r="AJ232" s="143"/>
      <c r="AK232" s="914"/>
      <c r="AL232" s="951"/>
      <c r="AM232" s="140"/>
    </row>
    <row r="233" spans="1:39" ht="72.75" customHeight="1" x14ac:dyDescent="0.2">
      <c r="A233" s="1198"/>
      <c r="B233" s="794"/>
      <c r="C233" s="1176">
        <v>46</v>
      </c>
      <c r="D233" s="696" t="s">
        <v>163</v>
      </c>
      <c r="E233" s="803" t="s">
        <v>157</v>
      </c>
      <c r="F233" s="681" t="s">
        <v>405</v>
      </c>
      <c r="G233" s="1174" t="s">
        <v>431</v>
      </c>
      <c r="H233" s="197" t="s">
        <v>485</v>
      </c>
      <c r="I233" s="901" t="s">
        <v>13</v>
      </c>
      <c r="J233" s="901" t="s">
        <v>114</v>
      </c>
      <c r="K233" s="837">
        <f>VLOOKUP(I233,'[21]MATRIZ CALIFICACIÓN'!$B$10:$C$14,2,0)</f>
        <v>4</v>
      </c>
      <c r="L233" s="1182">
        <f>HLOOKUP(J233,'[21]MATRIZ CALIFICACIÓN'!$D$8:$F$9,2,0)</f>
        <v>2</v>
      </c>
      <c r="M233" s="837">
        <f>VALUE(CONCATENATE(K233,L233))</f>
        <v>42</v>
      </c>
      <c r="N233" s="816" t="str">
        <f>VLOOKUP(M233,'MATRIZ CALIFICACIÓN'!$D$27:$E$69,2,0)</f>
        <v xml:space="preserve">ALTA </v>
      </c>
      <c r="O233" s="188" t="s">
        <v>432</v>
      </c>
      <c r="P233" s="837" t="s">
        <v>106</v>
      </c>
      <c r="Q233" s="828" t="s">
        <v>12</v>
      </c>
      <c r="R233" s="828" t="s">
        <v>114</v>
      </c>
      <c r="S233" s="1116" t="s">
        <v>35</v>
      </c>
      <c r="T233" s="686" t="s">
        <v>364</v>
      </c>
      <c r="U233" s="659" t="s">
        <v>435</v>
      </c>
      <c r="V233" s="719" t="s">
        <v>436</v>
      </c>
      <c r="W233" s="1132" t="s">
        <v>421</v>
      </c>
      <c r="X233" s="740" t="s">
        <v>437</v>
      </c>
      <c r="Y233" s="204"/>
      <c r="Z233" s="188"/>
      <c r="AA233" s="919"/>
      <c r="AB233" s="343"/>
      <c r="AC233" s="206"/>
      <c r="AD233" s="299"/>
      <c r="AE233" s="919"/>
      <c r="AF233" s="343"/>
      <c r="AG233" s="140"/>
      <c r="AH233" s="143"/>
      <c r="AI233" s="140"/>
      <c r="AJ233" s="143"/>
      <c r="AK233" s="912"/>
      <c r="AL233" s="933"/>
      <c r="AM233" s="140"/>
    </row>
    <row r="234" spans="1:39" ht="66" customHeight="1" x14ac:dyDescent="0.2">
      <c r="A234" s="1198"/>
      <c r="B234" s="794"/>
      <c r="C234" s="1101"/>
      <c r="D234" s="696" t="s">
        <v>166</v>
      </c>
      <c r="E234" s="794"/>
      <c r="F234" s="621" t="s">
        <v>427</v>
      </c>
      <c r="G234" s="1098"/>
      <c r="H234" s="681" t="s">
        <v>489</v>
      </c>
      <c r="I234" s="1173"/>
      <c r="J234" s="1173"/>
      <c r="K234" s="824"/>
      <c r="L234" s="1183"/>
      <c r="M234" s="824"/>
      <c r="N234" s="817"/>
      <c r="O234" s="188" t="s">
        <v>417</v>
      </c>
      <c r="P234" s="824"/>
      <c r="Q234" s="1368"/>
      <c r="R234" s="1368"/>
      <c r="S234" s="1117"/>
      <c r="T234" s="686" t="s">
        <v>297</v>
      </c>
      <c r="U234" s="659" t="s">
        <v>438</v>
      </c>
      <c r="V234" s="720" t="s">
        <v>439</v>
      </c>
      <c r="W234" s="876"/>
      <c r="X234" s="674" t="s">
        <v>440</v>
      </c>
      <c r="Y234" s="204"/>
      <c r="Z234" s="205"/>
      <c r="AA234" s="974"/>
      <c r="AB234" s="204"/>
      <c r="AC234" s="301"/>
      <c r="AD234" s="306"/>
      <c r="AE234" s="974"/>
      <c r="AF234" s="301"/>
      <c r="AG234" s="140"/>
      <c r="AH234" s="143"/>
      <c r="AI234" s="140"/>
      <c r="AJ234" s="143"/>
      <c r="AK234" s="913"/>
      <c r="AL234" s="950"/>
      <c r="AM234" s="140"/>
    </row>
    <row r="235" spans="1:39" ht="74.25" customHeight="1" x14ac:dyDescent="0.2">
      <c r="A235" s="1198"/>
      <c r="B235" s="794"/>
      <c r="C235" s="1101"/>
      <c r="D235" s="696" t="s">
        <v>162</v>
      </c>
      <c r="E235" s="794"/>
      <c r="F235" s="681" t="s">
        <v>428</v>
      </c>
      <c r="G235" s="1098"/>
      <c r="H235" s="624" t="s">
        <v>490</v>
      </c>
      <c r="I235" s="1173"/>
      <c r="J235" s="1173"/>
      <c r="K235" s="824"/>
      <c r="L235" s="1183"/>
      <c r="M235" s="824"/>
      <c r="N235" s="817"/>
      <c r="O235" s="188" t="s">
        <v>433</v>
      </c>
      <c r="P235" s="824"/>
      <c r="Q235" s="1368"/>
      <c r="R235" s="1368"/>
      <c r="S235" s="1117"/>
      <c r="T235" s="686" t="s">
        <v>441</v>
      </c>
      <c r="U235" s="659" t="s">
        <v>442</v>
      </c>
      <c r="V235" s="719" t="s">
        <v>443</v>
      </c>
      <c r="W235" s="876"/>
      <c r="X235" s="674" t="s">
        <v>444</v>
      </c>
      <c r="Y235" s="204"/>
      <c r="Z235" s="205"/>
      <c r="AA235" s="974"/>
      <c r="AB235" s="204"/>
      <c r="AC235" s="301"/>
      <c r="AD235" s="304"/>
      <c r="AE235" s="974"/>
      <c r="AF235" s="239"/>
      <c r="AG235" s="140"/>
      <c r="AH235" s="143"/>
      <c r="AI235" s="140"/>
      <c r="AJ235" s="143"/>
      <c r="AK235" s="913"/>
      <c r="AL235" s="950"/>
      <c r="AM235" s="140"/>
    </row>
    <row r="236" spans="1:39" ht="60.75" customHeight="1" x14ac:dyDescent="0.2">
      <c r="A236" s="1198"/>
      <c r="B236" s="794"/>
      <c r="C236" s="1101"/>
      <c r="D236" s="1190" t="s">
        <v>164</v>
      </c>
      <c r="E236" s="794"/>
      <c r="F236" s="621" t="s">
        <v>429</v>
      </c>
      <c r="G236" s="1098"/>
      <c r="H236" s="681" t="s">
        <v>491</v>
      </c>
      <c r="I236" s="1173"/>
      <c r="J236" s="1173"/>
      <c r="K236" s="824"/>
      <c r="L236" s="1183"/>
      <c r="M236" s="824"/>
      <c r="N236" s="817"/>
      <c r="O236" s="816" t="s">
        <v>434</v>
      </c>
      <c r="P236" s="824"/>
      <c r="Q236" s="1368"/>
      <c r="R236" s="1368"/>
      <c r="S236" s="1117"/>
      <c r="T236" s="847" t="s">
        <v>445</v>
      </c>
      <c r="U236" s="837" t="s">
        <v>446</v>
      </c>
      <c r="V236" s="845" t="s">
        <v>447</v>
      </c>
      <c r="W236" s="876"/>
      <c r="X236" s="919" t="s">
        <v>448</v>
      </c>
      <c r="Y236" s="1376"/>
      <c r="Z236" s="1374"/>
      <c r="AA236" s="974"/>
      <c r="AB236" s="1388"/>
      <c r="AC236" s="1376"/>
      <c r="AD236" s="1374"/>
      <c r="AE236" s="974"/>
      <c r="AF236" s="1376"/>
      <c r="AG236" s="140"/>
      <c r="AH236" s="143"/>
      <c r="AI236" s="140"/>
      <c r="AJ236" s="143"/>
      <c r="AK236" s="913"/>
      <c r="AL236" s="950"/>
      <c r="AM236" s="140"/>
    </row>
    <row r="237" spans="1:39" ht="50.25" customHeight="1" thickBot="1" x14ac:dyDescent="0.25">
      <c r="A237" s="1198"/>
      <c r="B237" s="794"/>
      <c r="C237" s="1102"/>
      <c r="D237" s="1191"/>
      <c r="E237" s="795"/>
      <c r="F237" s="681" t="s">
        <v>430</v>
      </c>
      <c r="G237" s="1099"/>
      <c r="H237" s="681" t="s">
        <v>488</v>
      </c>
      <c r="I237" s="888"/>
      <c r="J237" s="888"/>
      <c r="K237" s="825"/>
      <c r="L237" s="1184"/>
      <c r="M237" s="825"/>
      <c r="N237" s="818"/>
      <c r="O237" s="818"/>
      <c r="P237" s="825"/>
      <c r="Q237" s="826"/>
      <c r="R237" s="826"/>
      <c r="S237" s="1118"/>
      <c r="T237" s="849"/>
      <c r="U237" s="825"/>
      <c r="V237" s="846"/>
      <c r="W237" s="969"/>
      <c r="X237" s="920"/>
      <c r="Y237" s="1377"/>
      <c r="Z237" s="1375"/>
      <c r="AA237" s="920"/>
      <c r="AB237" s="1389"/>
      <c r="AC237" s="1377"/>
      <c r="AD237" s="1375"/>
      <c r="AE237" s="920"/>
      <c r="AF237" s="1377"/>
      <c r="AG237" s="140"/>
      <c r="AH237" s="143"/>
      <c r="AI237" s="140"/>
      <c r="AJ237" s="143"/>
      <c r="AK237" s="914"/>
      <c r="AL237" s="951"/>
      <c r="AM237" s="140"/>
    </row>
    <row r="238" spans="1:39" ht="61.5" customHeight="1" x14ac:dyDescent="0.2">
      <c r="A238" s="1198"/>
      <c r="B238" s="794"/>
      <c r="C238" s="1176">
        <v>47</v>
      </c>
      <c r="D238" s="663" t="s">
        <v>163</v>
      </c>
      <c r="E238" s="803" t="s">
        <v>156</v>
      </c>
      <c r="F238" s="681" t="s">
        <v>428</v>
      </c>
      <c r="G238" s="1174" t="s">
        <v>452</v>
      </c>
      <c r="H238" s="811" t="s">
        <v>492</v>
      </c>
      <c r="I238" s="901" t="s">
        <v>29</v>
      </c>
      <c r="J238" s="901" t="s">
        <v>114</v>
      </c>
      <c r="K238" s="837">
        <f>VLOOKUP(I238,'[21]MATRIZ CALIFICACIÓN'!$B$10:$C$14,2,0)</f>
        <v>3</v>
      </c>
      <c r="L238" s="1182">
        <f>HLOOKUP(J238,'[21]MATRIZ CALIFICACIÓN'!$D$8:$F$9,2,0)</f>
        <v>2</v>
      </c>
      <c r="M238" s="837">
        <f>VALUE(CONCATENATE(K238,L238))</f>
        <v>32</v>
      </c>
      <c r="N238" s="816" t="str">
        <f>VLOOKUP(M238,'MATRIZ CALIFICACIÓN'!$D$27:$E$69,2,0)</f>
        <v xml:space="preserve">ALTA </v>
      </c>
      <c r="O238" s="188" t="s">
        <v>432</v>
      </c>
      <c r="P238" s="837" t="s">
        <v>106</v>
      </c>
      <c r="Q238" s="828" t="s">
        <v>12</v>
      </c>
      <c r="R238" s="828" t="s">
        <v>114</v>
      </c>
      <c r="S238" s="1116" t="s">
        <v>35</v>
      </c>
      <c r="T238" s="847" t="s">
        <v>445</v>
      </c>
      <c r="U238" s="1163" t="s">
        <v>453</v>
      </c>
      <c r="V238" s="1161" t="s">
        <v>447</v>
      </c>
      <c r="W238" s="847" t="s">
        <v>421</v>
      </c>
      <c r="X238" s="871" t="s">
        <v>448</v>
      </c>
      <c r="Y238" s="1376"/>
      <c r="Z238" s="1374"/>
      <c r="AA238" s="837"/>
      <c r="AB238" s="1388"/>
      <c r="AC238" s="1388"/>
      <c r="AD238" s="1374"/>
      <c r="AE238" s="1388"/>
      <c r="AF238" s="1388"/>
      <c r="AG238" s="140"/>
      <c r="AH238" s="143"/>
      <c r="AI238" s="140"/>
      <c r="AJ238" s="143"/>
      <c r="AK238" s="912"/>
      <c r="AL238" s="933"/>
      <c r="AM238" s="140"/>
    </row>
    <row r="239" spans="1:39" ht="69" customHeight="1" x14ac:dyDescent="0.2">
      <c r="A239" s="1198"/>
      <c r="B239" s="794"/>
      <c r="C239" s="1101"/>
      <c r="D239" s="646" t="s">
        <v>162</v>
      </c>
      <c r="E239" s="794"/>
      <c r="F239" s="681" t="s">
        <v>449</v>
      </c>
      <c r="G239" s="1098"/>
      <c r="H239" s="911"/>
      <c r="I239" s="1173"/>
      <c r="J239" s="1173"/>
      <c r="K239" s="824"/>
      <c r="L239" s="1183"/>
      <c r="M239" s="824"/>
      <c r="N239" s="817"/>
      <c r="O239" s="188" t="s">
        <v>417</v>
      </c>
      <c r="P239" s="824"/>
      <c r="Q239" s="1368"/>
      <c r="R239" s="1368"/>
      <c r="S239" s="1117"/>
      <c r="T239" s="849"/>
      <c r="U239" s="1164"/>
      <c r="V239" s="1162"/>
      <c r="W239" s="848"/>
      <c r="X239" s="872"/>
      <c r="Y239" s="1377"/>
      <c r="Z239" s="1375"/>
      <c r="AA239" s="824"/>
      <c r="AB239" s="1389"/>
      <c r="AC239" s="1389"/>
      <c r="AD239" s="1466"/>
      <c r="AE239" s="1460"/>
      <c r="AF239" s="1389"/>
      <c r="AG239" s="140"/>
      <c r="AH239" s="143"/>
      <c r="AI239" s="140"/>
      <c r="AJ239" s="143"/>
      <c r="AK239" s="913"/>
      <c r="AL239" s="950"/>
      <c r="AM239" s="140"/>
    </row>
    <row r="240" spans="1:39" ht="51.75" customHeight="1" x14ac:dyDescent="0.2">
      <c r="A240" s="1198"/>
      <c r="B240" s="794"/>
      <c r="C240" s="1101"/>
      <c r="D240" s="646" t="s">
        <v>161</v>
      </c>
      <c r="E240" s="794"/>
      <c r="F240" s="681" t="s">
        <v>450</v>
      </c>
      <c r="G240" s="1098"/>
      <c r="H240" s="197" t="s">
        <v>491</v>
      </c>
      <c r="I240" s="1173"/>
      <c r="J240" s="1173"/>
      <c r="K240" s="824"/>
      <c r="L240" s="1183"/>
      <c r="M240" s="824"/>
      <c r="N240" s="817"/>
      <c r="O240" s="188" t="s">
        <v>433</v>
      </c>
      <c r="P240" s="824"/>
      <c r="Q240" s="1368"/>
      <c r="R240" s="1368"/>
      <c r="S240" s="1117"/>
      <c r="T240" s="847" t="s">
        <v>297</v>
      </c>
      <c r="U240" s="189" t="s">
        <v>438</v>
      </c>
      <c r="V240" s="191" t="s">
        <v>454</v>
      </c>
      <c r="W240" s="848"/>
      <c r="X240" s="189" t="s">
        <v>440</v>
      </c>
      <c r="Y240" s="683"/>
      <c r="Z240" s="207"/>
      <c r="AA240" s="824"/>
      <c r="AB240" s="240"/>
      <c r="AC240" s="301"/>
      <c r="AD240" s="306"/>
      <c r="AE240" s="1460"/>
      <c r="AF240" s="301"/>
      <c r="AG240" s="140"/>
      <c r="AH240" s="143"/>
      <c r="AI240" s="140"/>
      <c r="AJ240" s="143"/>
      <c r="AK240" s="913"/>
      <c r="AL240" s="950"/>
      <c r="AM240" s="140"/>
    </row>
    <row r="241" spans="1:39" ht="57.75" customHeight="1" x14ac:dyDescent="0.2">
      <c r="A241" s="1198"/>
      <c r="B241" s="794"/>
      <c r="C241" s="1101"/>
      <c r="D241" s="811" t="s">
        <v>165</v>
      </c>
      <c r="E241" s="794"/>
      <c r="F241" s="681" t="s">
        <v>451</v>
      </c>
      <c r="G241" s="1098"/>
      <c r="H241" s="585" t="s">
        <v>493</v>
      </c>
      <c r="I241" s="1173"/>
      <c r="J241" s="1173"/>
      <c r="K241" s="824"/>
      <c r="L241" s="1183"/>
      <c r="M241" s="824"/>
      <c r="N241" s="817"/>
      <c r="O241" s="816" t="s">
        <v>434</v>
      </c>
      <c r="P241" s="824"/>
      <c r="Q241" s="1368"/>
      <c r="R241" s="1368"/>
      <c r="S241" s="1117"/>
      <c r="T241" s="848"/>
      <c r="U241" s="189" t="s">
        <v>455</v>
      </c>
      <c r="V241" s="191" t="s">
        <v>454</v>
      </c>
      <c r="W241" s="848"/>
      <c r="X241" s="189" t="s">
        <v>456</v>
      </c>
      <c r="Y241" s="204"/>
      <c r="Z241" s="207"/>
      <c r="AA241" s="824"/>
      <c r="AB241" s="1388"/>
      <c r="AC241" s="291"/>
      <c r="AD241" s="306"/>
      <c r="AE241" s="1460"/>
      <c r="AF241" s="239"/>
      <c r="AG241" s="140"/>
      <c r="AH241" s="143"/>
      <c r="AI241" s="140"/>
      <c r="AJ241" s="143"/>
      <c r="AK241" s="913"/>
      <c r="AL241" s="950"/>
      <c r="AM241" s="140"/>
    </row>
    <row r="242" spans="1:39" ht="67.5" customHeight="1" thickBot="1" x14ac:dyDescent="0.25">
      <c r="A242" s="1198"/>
      <c r="B242" s="794"/>
      <c r="C242" s="1102"/>
      <c r="D242" s="911"/>
      <c r="E242" s="795"/>
      <c r="F242" s="681" t="s">
        <v>429</v>
      </c>
      <c r="G242" s="1099"/>
      <c r="H242" s="669" t="s">
        <v>494</v>
      </c>
      <c r="I242" s="888"/>
      <c r="J242" s="888"/>
      <c r="K242" s="825"/>
      <c r="L242" s="1184"/>
      <c r="M242" s="825"/>
      <c r="N242" s="818"/>
      <c r="O242" s="818"/>
      <c r="P242" s="825"/>
      <c r="Q242" s="826"/>
      <c r="R242" s="826"/>
      <c r="S242" s="1118"/>
      <c r="T242" s="849"/>
      <c r="U242" s="189" t="s">
        <v>457</v>
      </c>
      <c r="V242" s="191" t="s">
        <v>454</v>
      </c>
      <c r="W242" s="849"/>
      <c r="X242" s="189" t="s">
        <v>458</v>
      </c>
      <c r="Y242" s="204"/>
      <c r="Z242" s="344"/>
      <c r="AA242" s="825"/>
      <c r="AB242" s="1389"/>
      <c r="AC242" s="301"/>
      <c r="AD242" s="306"/>
      <c r="AE242" s="1389"/>
      <c r="AF242" s="301"/>
      <c r="AG242" s="140"/>
      <c r="AH242" s="143"/>
      <c r="AI242" s="140"/>
      <c r="AJ242" s="143"/>
      <c r="AK242" s="914"/>
      <c r="AL242" s="951"/>
      <c r="AM242" s="140"/>
    </row>
    <row r="243" spans="1:39" ht="75" customHeight="1" x14ac:dyDescent="0.2">
      <c r="A243" s="1198"/>
      <c r="B243" s="794"/>
      <c r="C243" s="1176">
        <v>48</v>
      </c>
      <c r="D243" s="663" t="s">
        <v>163</v>
      </c>
      <c r="E243" s="803" t="s">
        <v>157</v>
      </c>
      <c r="F243" s="681" t="s">
        <v>405</v>
      </c>
      <c r="G243" s="900" t="s">
        <v>459</v>
      </c>
      <c r="H243" s="584" t="s">
        <v>495</v>
      </c>
      <c r="I243" s="901" t="s">
        <v>29</v>
      </c>
      <c r="J243" s="901" t="s">
        <v>114</v>
      </c>
      <c r="K243" s="837">
        <f>VLOOKUP(I243,'[21]MATRIZ CALIFICACIÓN'!$B$10:$C$14,2,0)</f>
        <v>3</v>
      </c>
      <c r="L243" s="1182">
        <f>HLOOKUP(J243,'[21]MATRIZ CALIFICACIÓN'!$D$8:$F$9,2,0)</f>
        <v>2</v>
      </c>
      <c r="M243" s="837">
        <f>VALUE(CONCATENATE(K243,L243))</f>
        <v>32</v>
      </c>
      <c r="N243" s="816" t="str">
        <f>VLOOKUP(M243,'MATRIZ CALIFICACIÓN'!$D$27:$E$69,2,0)</f>
        <v xml:space="preserve">ALTA </v>
      </c>
      <c r="O243" s="871" t="s">
        <v>417</v>
      </c>
      <c r="P243" s="837" t="s">
        <v>106</v>
      </c>
      <c r="Q243" s="828" t="s">
        <v>12</v>
      </c>
      <c r="R243" s="828" t="s">
        <v>114</v>
      </c>
      <c r="S243" s="1116" t="s">
        <v>35</v>
      </c>
      <c r="T243" s="847" t="s">
        <v>297</v>
      </c>
      <c r="U243" s="837" t="s">
        <v>438</v>
      </c>
      <c r="V243" s="845" t="s">
        <v>439</v>
      </c>
      <c r="W243" s="847" t="s">
        <v>421</v>
      </c>
      <c r="X243" s="919" t="s">
        <v>440</v>
      </c>
      <c r="Y243" s="1376"/>
      <c r="Z243" s="1374"/>
      <c r="AA243" s="837"/>
      <c r="AB243" s="1388"/>
      <c r="AC243" s="919"/>
      <c r="AD243" s="803"/>
      <c r="AE243" s="837"/>
      <c r="AF243" s="1388"/>
      <c r="AG243" s="140"/>
      <c r="AH243" s="143"/>
      <c r="AI243" s="140"/>
      <c r="AJ243" s="143"/>
      <c r="AK243" s="912"/>
      <c r="AL243" s="916"/>
      <c r="AM243" s="140"/>
    </row>
    <row r="244" spans="1:39" ht="20.25" customHeight="1" x14ac:dyDescent="0.2">
      <c r="A244" s="1198"/>
      <c r="B244" s="794"/>
      <c r="C244" s="1101"/>
      <c r="D244" s="646" t="s">
        <v>162</v>
      </c>
      <c r="E244" s="794"/>
      <c r="F244" s="681" t="s">
        <v>428</v>
      </c>
      <c r="G244" s="1177"/>
      <c r="H244" s="584" t="s">
        <v>491</v>
      </c>
      <c r="I244" s="1173"/>
      <c r="J244" s="1173"/>
      <c r="K244" s="824"/>
      <c r="L244" s="1183"/>
      <c r="M244" s="824"/>
      <c r="N244" s="817"/>
      <c r="O244" s="872"/>
      <c r="P244" s="824"/>
      <c r="Q244" s="1368"/>
      <c r="R244" s="1368"/>
      <c r="S244" s="1117"/>
      <c r="T244" s="848"/>
      <c r="U244" s="825"/>
      <c r="V244" s="846"/>
      <c r="W244" s="848"/>
      <c r="X244" s="920"/>
      <c r="Y244" s="1377"/>
      <c r="Z244" s="1375"/>
      <c r="AA244" s="824"/>
      <c r="AB244" s="1389"/>
      <c r="AC244" s="920"/>
      <c r="AD244" s="795"/>
      <c r="AE244" s="824"/>
      <c r="AF244" s="1389"/>
      <c r="AG244" s="140"/>
      <c r="AH244" s="143"/>
      <c r="AI244" s="140"/>
      <c r="AJ244" s="143"/>
      <c r="AK244" s="913"/>
      <c r="AL244" s="952"/>
      <c r="AM244" s="140"/>
    </row>
    <row r="245" spans="1:39" ht="42.75" customHeight="1" x14ac:dyDescent="0.2">
      <c r="A245" s="1198"/>
      <c r="B245" s="794"/>
      <c r="C245" s="1101"/>
      <c r="D245" s="646" t="s">
        <v>164</v>
      </c>
      <c r="E245" s="794"/>
      <c r="F245" s="681" t="s">
        <v>460</v>
      </c>
      <c r="G245" s="1177"/>
      <c r="H245" s="586" t="s">
        <v>493</v>
      </c>
      <c r="I245" s="1173"/>
      <c r="J245" s="1173"/>
      <c r="K245" s="824"/>
      <c r="L245" s="1183"/>
      <c r="M245" s="824"/>
      <c r="N245" s="817"/>
      <c r="O245" s="871" t="s">
        <v>462</v>
      </c>
      <c r="P245" s="824"/>
      <c r="Q245" s="1368"/>
      <c r="R245" s="1368"/>
      <c r="S245" s="1117"/>
      <c r="T245" s="848"/>
      <c r="U245" s="837" t="s">
        <v>465</v>
      </c>
      <c r="V245" s="845" t="s">
        <v>439</v>
      </c>
      <c r="W245" s="848"/>
      <c r="X245" s="919" t="s">
        <v>464</v>
      </c>
      <c r="Y245" s="1376"/>
      <c r="Z245" s="1374"/>
      <c r="AA245" s="824"/>
      <c r="AB245" s="1388"/>
      <c r="AC245" s="974"/>
      <c r="AD245" s="803"/>
      <c r="AE245" s="824"/>
      <c r="AF245" s="974"/>
      <c r="AG245" s="140"/>
      <c r="AH245" s="143"/>
      <c r="AI245" s="140"/>
      <c r="AJ245" s="143"/>
      <c r="AK245" s="913"/>
      <c r="AL245" s="952"/>
      <c r="AM245" s="140"/>
    </row>
    <row r="246" spans="1:39" ht="50.25" customHeight="1" x14ac:dyDescent="0.2">
      <c r="A246" s="1198"/>
      <c r="B246" s="794"/>
      <c r="C246" s="1101"/>
      <c r="D246" s="646" t="s">
        <v>165</v>
      </c>
      <c r="E246" s="794"/>
      <c r="F246" s="803" t="s">
        <v>461</v>
      </c>
      <c r="G246" s="1177"/>
      <c r="H246" s="803" t="s">
        <v>494</v>
      </c>
      <c r="I246" s="1173"/>
      <c r="J246" s="1173"/>
      <c r="K246" s="824"/>
      <c r="L246" s="1183"/>
      <c r="M246" s="824"/>
      <c r="N246" s="817"/>
      <c r="O246" s="872"/>
      <c r="P246" s="824"/>
      <c r="Q246" s="1368"/>
      <c r="R246" s="1368"/>
      <c r="S246" s="1117"/>
      <c r="T246" s="848"/>
      <c r="U246" s="825"/>
      <c r="V246" s="846"/>
      <c r="W246" s="848"/>
      <c r="X246" s="920"/>
      <c r="Y246" s="1377"/>
      <c r="Z246" s="1375"/>
      <c r="AA246" s="824"/>
      <c r="AB246" s="1389"/>
      <c r="AC246" s="920"/>
      <c r="AD246" s="795"/>
      <c r="AE246" s="824"/>
      <c r="AF246" s="920"/>
      <c r="AG246" s="140"/>
      <c r="AH246" s="143"/>
      <c r="AI246" s="140"/>
      <c r="AJ246" s="143"/>
      <c r="AK246" s="913"/>
      <c r="AL246" s="952"/>
      <c r="AM246" s="140"/>
    </row>
    <row r="247" spans="1:39" ht="76.5" customHeight="1" thickBot="1" x14ac:dyDescent="0.25">
      <c r="A247" s="1198"/>
      <c r="B247" s="794"/>
      <c r="C247" s="1102"/>
      <c r="D247" s="646" t="s">
        <v>166</v>
      </c>
      <c r="E247" s="795"/>
      <c r="F247" s="795"/>
      <c r="G247" s="898"/>
      <c r="H247" s="795"/>
      <c r="I247" s="888"/>
      <c r="J247" s="888"/>
      <c r="K247" s="825"/>
      <c r="L247" s="1184"/>
      <c r="M247" s="825"/>
      <c r="N247" s="818"/>
      <c r="O247" s="189" t="s">
        <v>463</v>
      </c>
      <c r="P247" s="825"/>
      <c r="Q247" s="826"/>
      <c r="R247" s="826"/>
      <c r="S247" s="1118"/>
      <c r="T247" s="849"/>
      <c r="U247" s="631" t="s">
        <v>457</v>
      </c>
      <c r="V247" s="667" t="s">
        <v>439</v>
      </c>
      <c r="W247" s="849"/>
      <c r="X247" s="674" t="s">
        <v>458</v>
      </c>
      <c r="Y247" s="683"/>
      <c r="Z247" s="205"/>
      <c r="AA247" s="825"/>
      <c r="AB247" s="307"/>
      <c r="AC247" s="301"/>
      <c r="AD247" s="306"/>
      <c r="AE247" s="825"/>
      <c r="AF247" s="301"/>
      <c r="AG247" s="140"/>
      <c r="AH247" s="143"/>
      <c r="AI247" s="140"/>
      <c r="AJ247" s="143"/>
      <c r="AK247" s="914"/>
      <c r="AL247" s="953"/>
      <c r="AM247" s="140"/>
    </row>
    <row r="248" spans="1:39" ht="75" customHeight="1" x14ac:dyDescent="0.2">
      <c r="A248" s="1198"/>
      <c r="B248" s="794"/>
      <c r="C248" s="1176">
        <v>49</v>
      </c>
      <c r="D248" s="663" t="s">
        <v>163</v>
      </c>
      <c r="E248" s="803" t="s">
        <v>159</v>
      </c>
      <c r="F248" s="681" t="s">
        <v>405</v>
      </c>
      <c r="G248" s="1174" t="s">
        <v>467</v>
      </c>
      <c r="H248" s="681" t="s">
        <v>495</v>
      </c>
      <c r="I248" s="901" t="s">
        <v>29</v>
      </c>
      <c r="J248" s="901" t="s">
        <v>114</v>
      </c>
      <c r="K248" s="837">
        <f>VLOOKUP(I248,'[21]MATRIZ CALIFICACIÓN'!$B$10:$C$14,2,0)</f>
        <v>3</v>
      </c>
      <c r="L248" s="1182">
        <f>HLOOKUP(J248,'[21]MATRIZ CALIFICACIÓN'!$D$8:$F$9,2,0)</f>
        <v>2</v>
      </c>
      <c r="M248" s="837">
        <f>VALUE(CONCATENATE(K248,L248))</f>
        <v>32</v>
      </c>
      <c r="N248" s="816" t="str">
        <f>VLOOKUP(M248,'MATRIZ CALIFICACIÓN'!$D$27:$E$69,2,0)</f>
        <v xml:space="preserve">ALTA </v>
      </c>
      <c r="O248" s="837" t="s">
        <v>468</v>
      </c>
      <c r="P248" s="837" t="s">
        <v>106</v>
      </c>
      <c r="Q248" s="828" t="s">
        <v>47</v>
      </c>
      <c r="R248" s="828" t="s">
        <v>114</v>
      </c>
      <c r="S248" s="814" t="s">
        <v>10</v>
      </c>
      <c r="T248" s="847" t="s">
        <v>297</v>
      </c>
      <c r="U248" s="871" t="s">
        <v>438</v>
      </c>
      <c r="V248" s="1161" t="s">
        <v>471</v>
      </c>
      <c r="W248" s="847" t="s">
        <v>421</v>
      </c>
      <c r="X248" s="871" t="s">
        <v>472</v>
      </c>
      <c r="Y248" s="1376"/>
      <c r="Z248" s="1374"/>
      <c r="AA248" s="837"/>
      <c r="AB248" s="1388"/>
      <c r="AC248" s="919"/>
      <c r="AD248" s="803"/>
      <c r="AE248" s="837"/>
      <c r="AF248" s="1388"/>
      <c r="AG248" s="140"/>
      <c r="AH248" s="143"/>
      <c r="AI248" s="140"/>
      <c r="AJ248" s="143"/>
      <c r="AK248" s="912"/>
      <c r="AL248" s="933"/>
      <c r="AM248" s="140"/>
    </row>
    <row r="249" spans="1:39" ht="26.25" customHeight="1" x14ac:dyDescent="0.2">
      <c r="A249" s="1198"/>
      <c r="B249" s="794"/>
      <c r="C249" s="1101"/>
      <c r="D249" s="646" t="s">
        <v>162</v>
      </c>
      <c r="E249" s="794"/>
      <c r="F249" s="681" t="s">
        <v>428</v>
      </c>
      <c r="G249" s="1098"/>
      <c r="H249" s="681" t="s">
        <v>491</v>
      </c>
      <c r="I249" s="1173"/>
      <c r="J249" s="1173"/>
      <c r="K249" s="824"/>
      <c r="L249" s="1183"/>
      <c r="M249" s="824"/>
      <c r="N249" s="817"/>
      <c r="O249" s="825"/>
      <c r="P249" s="824"/>
      <c r="Q249" s="1368"/>
      <c r="R249" s="1368"/>
      <c r="S249" s="815"/>
      <c r="T249" s="848"/>
      <c r="U249" s="872"/>
      <c r="V249" s="1162"/>
      <c r="W249" s="848"/>
      <c r="X249" s="872"/>
      <c r="Y249" s="1377"/>
      <c r="Z249" s="1375"/>
      <c r="AA249" s="824"/>
      <c r="AB249" s="1389"/>
      <c r="AC249" s="920"/>
      <c r="AD249" s="795"/>
      <c r="AE249" s="824"/>
      <c r="AF249" s="1389"/>
      <c r="AG249" s="140"/>
      <c r="AH249" s="143"/>
      <c r="AI249" s="140"/>
      <c r="AJ249" s="143"/>
      <c r="AK249" s="913"/>
      <c r="AL249" s="950"/>
      <c r="AM249" s="140"/>
    </row>
    <row r="250" spans="1:39" ht="30" customHeight="1" x14ac:dyDescent="0.2">
      <c r="A250" s="1198"/>
      <c r="B250" s="794"/>
      <c r="C250" s="1101"/>
      <c r="D250" s="646" t="s">
        <v>164</v>
      </c>
      <c r="E250" s="794"/>
      <c r="F250" s="681" t="s">
        <v>429</v>
      </c>
      <c r="G250" s="1098"/>
      <c r="H250" s="587" t="s">
        <v>493</v>
      </c>
      <c r="I250" s="1173"/>
      <c r="J250" s="1173"/>
      <c r="K250" s="824"/>
      <c r="L250" s="1183"/>
      <c r="M250" s="824"/>
      <c r="N250" s="817"/>
      <c r="O250" s="837" t="s">
        <v>469</v>
      </c>
      <c r="P250" s="824"/>
      <c r="Q250" s="1368"/>
      <c r="R250" s="1368"/>
      <c r="S250" s="815"/>
      <c r="T250" s="848"/>
      <c r="U250" s="871" t="s">
        <v>473</v>
      </c>
      <c r="V250" s="1161" t="s">
        <v>471</v>
      </c>
      <c r="W250" s="848"/>
      <c r="X250" s="871" t="s">
        <v>474</v>
      </c>
      <c r="Y250" s="1376"/>
      <c r="Z250" s="1374"/>
      <c r="AA250" s="824"/>
      <c r="AB250" s="1388"/>
      <c r="AC250" s="1388"/>
      <c r="AD250" s="794"/>
      <c r="AE250" s="824"/>
      <c r="AF250" s="1388"/>
      <c r="AG250" s="140"/>
      <c r="AH250" s="143"/>
      <c r="AI250" s="140"/>
      <c r="AJ250" s="143"/>
      <c r="AK250" s="913"/>
      <c r="AL250" s="950"/>
      <c r="AM250" s="140"/>
    </row>
    <row r="251" spans="1:39" ht="42.75" customHeight="1" x14ac:dyDescent="0.2">
      <c r="A251" s="1198"/>
      <c r="B251" s="794"/>
      <c r="C251" s="1101"/>
      <c r="D251" s="646" t="s">
        <v>165</v>
      </c>
      <c r="E251" s="794"/>
      <c r="F251" s="803" t="s">
        <v>466</v>
      </c>
      <c r="G251" s="1098"/>
      <c r="H251" s="620" t="s">
        <v>494</v>
      </c>
      <c r="I251" s="1173"/>
      <c r="J251" s="1173"/>
      <c r="K251" s="824"/>
      <c r="L251" s="1183"/>
      <c r="M251" s="824"/>
      <c r="N251" s="817"/>
      <c r="O251" s="825"/>
      <c r="P251" s="824"/>
      <c r="Q251" s="1368"/>
      <c r="R251" s="1368"/>
      <c r="S251" s="815"/>
      <c r="T251" s="848"/>
      <c r="U251" s="872"/>
      <c r="V251" s="1162"/>
      <c r="W251" s="848"/>
      <c r="X251" s="872"/>
      <c r="Y251" s="1377"/>
      <c r="Z251" s="1375"/>
      <c r="AA251" s="824"/>
      <c r="AB251" s="1389"/>
      <c r="AC251" s="1389"/>
      <c r="AD251" s="795"/>
      <c r="AE251" s="824"/>
      <c r="AF251" s="1389"/>
      <c r="AG251" s="140"/>
      <c r="AH251" s="143"/>
      <c r="AI251" s="140"/>
      <c r="AJ251" s="143"/>
      <c r="AK251" s="913"/>
      <c r="AL251" s="950"/>
      <c r="AM251" s="140"/>
    </row>
    <row r="252" spans="1:39" ht="42.75" customHeight="1" x14ac:dyDescent="0.2">
      <c r="A252" s="1198"/>
      <c r="B252" s="794"/>
      <c r="C252" s="1101"/>
      <c r="D252" s="811" t="s">
        <v>166</v>
      </c>
      <c r="E252" s="794"/>
      <c r="F252" s="794"/>
      <c r="G252" s="1098"/>
      <c r="H252" s="624" t="s">
        <v>496</v>
      </c>
      <c r="I252" s="1173"/>
      <c r="J252" s="1173"/>
      <c r="K252" s="824"/>
      <c r="L252" s="1183"/>
      <c r="M252" s="824"/>
      <c r="N252" s="817"/>
      <c r="O252" s="871" t="s">
        <v>470</v>
      </c>
      <c r="P252" s="824"/>
      <c r="Q252" s="1368"/>
      <c r="R252" s="1368"/>
      <c r="S252" s="815"/>
      <c r="T252" s="848"/>
      <c r="U252" s="871" t="s">
        <v>475</v>
      </c>
      <c r="V252" s="1161" t="s">
        <v>476</v>
      </c>
      <c r="W252" s="848"/>
      <c r="X252" s="871" t="s">
        <v>472</v>
      </c>
      <c r="Y252" s="1376"/>
      <c r="Z252" s="1374"/>
      <c r="AA252" s="824"/>
      <c r="AB252" s="1407"/>
      <c r="AC252" s="1460"/>
      <c r="AD252" s="934"/>
      <c r="AE252" s="824"/>
      <c r="AF252" s="1390"/>
      <c r="AG252" s="200"/>
      <c r="AH252" s="150"/>
      <c r="AI252" s="200"/>
      <c r="AJ252" s="150"/>
      <c r="AK252" s="913"/>
      <c r="AL252" s="950"/>
      <c r="AM252" s="200"/>
    </row>
    <row r="253" spans="1:39" ht="51.75" customHeight="1" thickBot="1" x14ac:dyDescent="0.25">
      <c r="A253" s="1198"/>
      <c r="B253" s="794"/>
      <c r="C253" s="1102"/>
      <c r="D253" s="911"/>
      <c r="E253" s="795"/>
      <c r="F253" s="795"/>
      <c r="G253" s="1099"/>
      <c r="H253" s="681" t="s">
        <v>490</v>
      </c>
      <c r="I253" s="888"/>
      <c r="J253" s="888"/>
      <c r="K253" s="825"/>
      <c r="L253" s="1184"/>
      <c r="M253" s="825"/>
      <c r="N253" s="818"/>
      <c r="O253" s="872"/>
      <c r="P253" s="825"/>
      <c r="Q253" s="826"/>
      <c r="R253" s="826"/>
      <c r="S253" s="895"/>
      <c r="T253" s="849"/>
      <c r="U253" s="872"/>
      <c r="V253" s="1162"/>
      <c r="W253" s="849"/>
      <c r="X253" s="872"/>
      <c r="Y253" s="1377"/>
      <c r="Z253" s="1375"/>
      <c r="AA253" s="825"/>
      <c r="AB253" s="1408"/>
      <c r="AC253" s="1389"/>
      <c r="AD253" s="1023"/>
      <c r="AE253" s="825"/>
      <c r="AF253" s="1023"/>
      <c r="AG253" s="140"/>
      <c r="AH253" s="143"/>
      <c r="AI253" s="140"/>
      <c r="AJ253" s="143"/>
      <c r="AK253" s="914"/>
      <c r="AL253" s="951"/>
      <c r="AM253" s="140"/>
    </row>
    <row r="254" spans="1:39" ht="94.5" customHeight="1" x14ac:dyDescent="0.2">
      <c r="A254" s="1198"/>
      <c r="B254" s="794"/>
      <c r="C254" s="1101">
        <v>50</v>
      </c>
      <c r="D254" s="646" t="s">
        <v>163</v>
      </c>
      <c r="E254" s="794" t="s">
        <v>157</v>
      </c>
      <c r="F254" s="621" t="s">
        <v>405</v>
      </c>
      <c r="G254" s="1098" t="s">
        <v>478</v>
      </c>
      <c r="H254" s="660" t="s">
        <v>497</v>
      </c>
      <c r="I254" s="1173" t="s">
        <v>12</v>
      </c>
      <c r="J254" s="1173" t="s">
        <v>114</v>
      </c>
      <c r="K254" s="824">
        <f>VLOOKUP(I254,'[21]MATRIZ CALIFICACIÓN'!$B$10:$C$14,2,0)</f>
        <v>2</v>
      </c>
      <c r="L254" s="1183">
        <f>HLOOKUP(J254,'[21]MATRIZ CALIFICACIÓN'!$D$8:$F$9,2,0)</f>
        <v>2</v>
      </c>
      <c r="M254" s="824">
        <f>VALUE(CONCATENATE(K254,L254))</f>
        <v>22</v>
      </c>
      <c r="N254" s="817" t="str">
        <f>VLOOKUP(M254,'MATRIZ CALIFICACIÓN'!$D$27:$E$69,2,0)</f>
        <v>MODERADA</v>
      </c>
      <c r="O254" s="822" t="s">
        <v>479</v>
      </c>
      <c r="P254" s="824" t="s">
        <v>106</v>
      </c>
      <c r="Q254" s="1368" t="s">
        <v>47</v>
      </c>
      <c r="R254" s="1368" t="s">
        <v>114</v>
      </c>
      <c r="S254" s="815" t="s">
        <v>10</v>
      </c>
      <c r="T254" s="848" t="s">
        <v>297</v>
      </c>
      <c r="U254" s="631" t="s">
        <v>481</v>
      </c>
      <c r="V254" s="289" t="s">
        <v>482</v>
      </c>
      <c r="W254" s="848" t="s">
        <v>421</v>
      </c>
      <c r="X254" s="739" t="s">
        <v>483</v>
      </c>
      <c r="Y254" s="203"/>
      <c r="Z254" s="345"/>
      <c r="AA254" s="824"/>
      <c r="AB254" s="203"/>
      <c r="AC254" s="288"/>
      <c r="AD254" s="304"/>
      <c r="AE254" s="824"/>
      <c r="AF254" s="307"/>
      <c r="AG254" s="174"/>
      <c r="AH254" s="145"/>
      <c r="AI254" s="174"/>
      <c r="AJ254" s="145"/>
      <c r="AK254" s="913"/>
      <c r="AL254" s="954"/>
      <c r="AM254" s="174"/>
    </row>
    <row r="255" spans="1:39" ht="24.75" customHeight="1" x14ac:dyDescent="0.2">
      <c r="A255" s="1198"/>
      <c r="B255" s="794"/>
      <c r="C255" s="1101"/>
      <c r="D255" s="646" t="s">
        <v>162</v>
      </c>
      <c r="E255" s="794"/>
      <c r="F255" s="681" t="s">
        <v>428</v>
      </c>
      <c r="G255" s="1098"/>
      <c r="H255" s="584" t="s">
        <v>491</v>
      </c>
      <c r="I255" s="1173"/>
      <c r="J255" s="1173"/>
      <c r="K255" s="824"/>
      <c r="L255" s="1183"/>
      <c r="M255" s="824"/>
      <c r="N255" s="817"/>
      <c r="O255" s="872"/>
      <c r="P255" s="824"/>
      <c r="Q255" s="1368"/>
      <c r="R255" s="1368"/>
      <c r="S255" s="815"/>
      <c r="T255" s="848"/>
      <c r="U255" s="837" t="s">
        <v>484</v>
      </c>
      <c r="V255" s="845" t="s">
        <v>482</v>
      </c>
      <c r="W255" s="848"/>
      <c r="X255" s="919" t="s">
        <v>474</v>
      </c>
      <c r="Y255" s="1416"/>
      <c r="Z255" s="919"/>
      <c r="AA255" s="824"/>
      <c r="AB255" s="1385"/>
      <c r="AC255" s="1385"/>
      <c r="AD255" s="837"/>
      <c r="AE255" s="824"/>
      <c r="AF255" s="1390"/>
      <c r="AG255" s="140"/>
      <c r="AH255" s="143"/>
      <c r="AI255" s="140"/>
      <c r="AJ255" s="143"/>
      <c r="AK255" s="913"/>
      <c r="AL255" s="955"/>
      <c r="AM255" s="140"/>
    </row>
    <row r="256" spans="1:39" ht="44.25" customHeight="1" x14ac:dyDescent="0.2">
      <c r="A256" s="1198"/>
      <c r="B256" s="794"/>
      <c r="C256" s="1101"/>
      <c r="D256" s="646" t="s">
        <v>164</v>
      </c>
      <c r="E256" s="794"/>
      <c r="F256" s="803" t="s">
        <v>477</v>
      </c>
      <c r="G256" s="1098"/>
      <c r="H256" s="803" t="s">
        <v>496</v>
      </c>
      <c r="I256" s="1173"/>
      <c r="J256" s="1173"/>
      <c r="K256" s="824"/>
      <c r="L256" s="1183"/>
      <c r="M256" s="824"/>
      <c r="N256" s="817"/>
      <c r="O256" s="837" t="s">
        <v>480</v>
      </c>
      <c r="P256" s="824"/>
      <c r="Q256" s="1368"/>
      <c r="R256" s="1368"/>
      <c r="S256" s="815"/>
      <c r="T256" s="848"/>
      <c r="U256" s="824"/>
      <c r="V256" s="812"/>
      <c r="W256" s="848"/>
      <c r="X256" s="974"/>
      <c r="Y256" s="1417"/>
      <c r="Z256" s="974"/>
      <c r="AA256" s="824"/>
      <c r="AB256" s="1386"/>
      <c r="AC256" s="1386"/>
      <c r="AD256" s="824"/>
      <c r="AE256" s="824"/>
      <c r="AF256" s="1391"/>
      <c r="AG256" s="140"/>
      <c r="AH256" s="143"/>
      <c r="AI256" s="140"/>
      <c r="AJ256" s="143"/>
      <c r="AK256" s="913"/>
      <c r="AL256" s="955"/>
      <c r="AM256" s="140"/>
    </row>
    <row r="257" spans="1:39" ht="33" customHeight="1" x14ac:dyDescent="0.2">
      <c r="A257" s="1198"/>
      <c r="B257" s="794"/>
      <c r="C257" s="1101"/>
      <c r="D257" s="646" t="s">
        <v>165</v>
      </c>
      <c r="E257" s="794"/>
      <c r="F257" s="794"/>
      <c r="G257" s="1098"/>
      <c r="H257" s="794"/>
      <c r="I257" s="1173"/>
      <c r="J257" s="1173"/>
      <c r="K257" s="824"/>
      <c r="L257" s="1183"/>
      <c r="M257" s="824"/>
      <c r="N257" s="817"/>
      <c r="O257" s="824"/>
      <c r="P257" s="824"/>
      <c r="Q257" s="1368"/>
      <c r="R257" s="1368"/>
      <c r="S257" s="815"/>
      <c r="T257" s="848"/>
      <c r="U257" s="824"/>
      <c r="V257" s="812"/>
      <c r="W257" s="848"/>
      <c r="X257" s="974"/>
      <c r="Y257" s="1417"/>
      <c r="Z257" s="974"/>
      <c r="AA257" s="824"/>
      <c r="AB257" s="1386"/>
      <c r="AC257" s="1386"/>
      <c r="AD257" s="824"/>
      <c r="AE257" s="824"/>
      <c r="AF257" s="1391"/>
      <c r="AG257" s="140"/>
      <c r="AH257" s="143"/>
      <c r="AI257" s="140"/>
      <c r="AJ257" s="143"/>
      <c r="AK257" s="913"/>
      <c r="AL257" s="955"/>
      <c r="AM257" s="140"/>
    </row>
    <row r="258" spans="1:39" ht="35.25" customHeight="1" thickBot="1" x14ac:dyDescent="0.25">
      <c r="A258" s="1199"/>
      <c r="B258" s="804"/>
      <c r="C258" s="1171"/>
      <c r="D258" s="627" t="s">
        <v>166</v>
      </c>
      <c r="E258" s="804"/>
      <c r="F258" s="804"/>
      <c r="G258" s="1192"/>
      <c r="H258" s="804"/>
      <c r="I258" s="1196"/>
      <c r="J258" s="1196"/>
      <c r="K258" s="838"/>
      <c r="L258" s="1307"/>
      <c r="M258" s="838"/>
      <c r="N258" s="1175"/>
      <c r="O258" s="838"/>
      <c r="P258" s="838"/>
      <c r="Q258" s="1409"/>
      <c r="R258" s="1409"/>
      <c r="S258" s="830"/>
      <c r="T258" s="1160"/>
      <c r="U258" s="838"/>
      <c r="V258" s="813"/>
      <c r="W258" s="1160"/>
      <c r="X258" s="1090"/>
      <c r="Y258" s="1418"/>
      <c r="Z258" s="1090"/>
      <c r="AA258" s="838"/>
      <c r="AB258" s="1387"/>
      <c r="AC258" s="1387"/>
      <c r="AD258" s="838"/>
      <c r="AE258" s="824"/>
      <c r="AF258" s="1392"/>
      <c r="AG258" s="141"/>
      <c r="AH258" s="144"/>
      <c r="AI258" s="141"/>
      <c r="AJ258" s="144"/>
      <c r="AK258" s="915"/>
      <c r="AL258" s="956"/>
      <c r="AM258" s="141"/>
    </row>
    <row r="259" spans="1:39" ht="63" customHeight="1" x14ac:dyDescent="0.2">
      <c r="A259" s="1197" t="s">
        <v>177</v>
      </c>
      <c r="B259" s="808" t="s">
        <v>711</v>
      </c>
      <c r="C259" s="1100">
        <v>51</v>
      </c>
      <c r="D259" s="625" t="s">
        <v>163</v>
      </c>
      <c r="E259" s="619" t="s">
        <v>156</v>
      </c>
      <c r="F259" s="593" t="s">
        <v>523</v>
      </c>
      <c r="G259" s="1123" t="s">
        <v>953</v>
      </c>
      <c r="H259" s="195" t="s">
        <v>524</v>
      </c>
      <c r="I259" s="1062" t="s">
        <v>12</v>
      </c>
      <c r="J259" s="1062" t="s">
        <v>114</v>
      </c>
      <c r="K259" s="892">
        <f>VLOOKUP(I259,'[22]MATRIZ CALIFICACIÓN'!$B$10:$C$14,2,0)</f>
        <v>2</v>
      </c>
      <c r="L259" s="908">
        <f>HLOOKUP(J259,'[22]MATRIZ CALIFICACIÓN'!$D$8:$F$9,2,0)</f>
        <v>2</v>
      </c>
      <c r="M259" s="892">
        <f>VALUE(CONCATENATE(K259,L259))</f>
        <v>22</v>
      </c>
      <c r="N259" s="1172" t="str">
        <f>VLOOKUP(M259,'[22]MATRIZ CALIFICACIÓN'!$D$27:$E$69,2,0)</f>
        <v>MODERADA</v>
      </c>
      <c r="O259" s="687" t="s">
        <v>791</v>
      </c>
      <c r="P259" s="873" t="s">
        <v>106</v>
      </c>
      <c r="Q259" s="882" t="s">
        <v>12</v>
      </c>
      <c r="R259" s="858" t="s">
        <v>113</v>
      </c>
      <c r="S259" s="881" t="s">
        <v>10</v>
      </c>
      <c r="T259" s="709" t="s">
        <v>630</v>
      </c>
      <c r="U259" s="187" t="s">
        <v>955</v>
      </c>
      <c r="V259" s="222" t="s">
        <v>526</v>
      </c>
      <c r="W259" s="726" t="s">
        <v>527</v>
      </c>
      <c r="X259" s="186" t="s">
        <v>528</v>
      </c>
      <c r="Y259" s="208"/>
      <c r="Z259" s="298"/>
      <c r="AA259" s="295"/>
      <c r="AB259" s="298"/>
      <c r="AC259" s="290"/>
      <c r="AD259" s="279"/>
      <c r="AE259" s="286"/>
      <c r="AF259" s="279"/>
      <c r="AG259" s="139"/>
      <c r="AH259" s="142"/>
      <c r="AI259" s="139"/>
      <c r="AJ259" s="142"/>
      <c r="AK259" s="933"/>
      <c r="AL259" s="937"/>
      <c r="AM259" s="139"/>
    </row>
    <row r="260" spans="1:39" ht="68.25" customHeight="1" x14ac:dyDescent="0.2">
      <c r="A260" s="1198"/>
      <c r="B260" s="809"/>
      <c r="C260" s="1101"/>
      <c r="D260" s="663" t="s">
        <v>165</v>
      </c>
      <c r="E260" s="803" t="s">
        <v>157</v>
      </c>
      <c r="F260" s="632" t="s">
        <v>529</v>
      </c>
      <c r="G260" s="834"/>
      <c r="H260" s="666" t="s">
        <v>530</v>
      </c>
      <c r="I260" s="889"/>
      <c r="J260" s="889"/>
      <c r="K260" s="893"/>
      <c r="L260" s="909"/>
      <c r="M260" s="893"/>
      <c r="N260" s="817"/>
      <c r="O260" s="688" t="s">
        <v>705</v>
      </c>
      <c r="P260" s="824"/>
      <c r="Q260" s="827"/>
      <c r="R260" s="859"/>
      <c r="S260" s="815"/>
      <c r="T260" s="710" t="s">
        <v>954</v>
      </c>
      <c r="U260" s="229" t="s">
        <v>525</v>
      </c>
      <c r="V260" s="866" t="s">
        <v>526</v>
      </c>
      <c r="W260" s="876" t="s">
        <v>527</v>
      </c>
      <c r="X260" s="865" t="s">
        <v>528</v>
      </c>
      <c r="Y260" s="1027"/>
      <c r="Z260" s="928"/>
      <c r="AA260" s="930"/>
      <c r="AB260" s="928"/>
      <c r="AC260" s="1477"/>
      <c r="AD260" s="1394"/>
      <c r="AE260" s="927"/>
      <c r="AF260" s="1479"/>
      <c r="AG260" s="140"/>
      <c r="AH260" s="143"/>
      <c r="AI260" s="140"/>
      <c r="AJ260" s="143"/>
      <c r="AK260" s="913"/>
      <c r="AL260" s="922"/>
      <c r="AM260" s="140"/>
    </row>
    <row r="261" spans="1:39" ht="40.5" customHeight="1" x14ac:dyDescent="0.2">
      <c r="A261" s="1198"/>
      <c r="B261" s="809"/>
      <c r="C261" s="1101"/>
      <c r="D261" s="663" t="s">
        <v>164</v>
      </c>
      <c r="E261" s="794"/>
      <c r="F261" s="632" t="s">
        <v>292</v>
      </c>
      <c r="G261" s="834"/>
      <c r="H261" s="666" t="s">
        <v>531</v>
      </c>
      <c r="I261" s="889"/>
      <c r="J261" s="889"/>
      <c r="K261" s="893"/>
      <c r="L261" s="909"/>
      <c r="M261" s="893"/>
      <c r="N261" s="817"/>
      <c r="O261" s="865" t="s">
        <v>792</v>
      </c>
      <c r="P261" s="824"/>
      <c r="Q261" s="827"/>
      <c r="R261" s="859"/>
      <c r="S261" s="815"/>
      <c r="T261" s="799" t="s">
        <v>630</v>
      </c>
      <c r="U261" s="814" t="s">
        <v>956</v>
      </c>
      <c r="V261" s="866"/>
      <c r="W261" s="876"/>
      <c r="X261" s="863"/>
      <c r="Y261" s="1027"/>
      <c r="Z261" s="928"/>
      <c r="AA261" s="930"/>
      <c r="AB261" s="928"/>
      <c r="AC261" s="1478"/>
      <c r="AD261" s="1131"/>
      <c r="AE261" s="931"/>
      <c r="AF261" s="1480"/>
      <c r="AG261" s="140"/>
      <c r="AH261" s="143"/>
      <c r="AI261" s="140"/>
      <c r="AJ261" s="143"/>
      <c r="AK261" s="913"/>
      <c r="AL261" s="922"/>
      <c r="AM261" s="140"/>
    </row>
    <row r="262" spans="1:39" ht="27.75" customHeight="1" thickBot="1" x14ac:dyDescent="0.25">
      <c r="A262" s="1198"/>
      <c r="B262" s="809"/>
      <c r="C262" s="1101"/>
      <c r="D262" s="811" t="s">
        <v>161</v>
      </c>
      <c r="E262" s="794"/>
      <c r="F262" s="855" t="s">
        <v>532</v>
      </c>
      <c r="G262" s="834"/>
      <c r="H262" s="855" t="s">
        <v>533</v>
      </c>
      <c r="I262" s="901"/>
      <c r="J262" s="901"/>
      <c r="K262" s="893"/>
      <c r="L262" s="909"/>
      <c r="M262" s="893"/>
      <c r="N262" s="817"/>
      <c r="O262" s="863"/>
      <c r="P262" s="824"/>
      <c r="Q262" s="828"/>
      <c r="R262" s="860"/>
      <c r="S262" s="815"/>
      <c r="T262" s="801"/>
      <c r="U262" s="815"/>
      <c r="V262" s="866"/>
      <c r="W262" s="876"/>
      <c r="X262" s="863"/>
      <c r="Y262" s="1027"/>
      <c r="Z262" s="928"/>
      <c r="AA262" s="930"/>
      <c r="AB262" s="928"/>
      <c r="AC262" s="935"/>
      <c r="AD262" s="1022"/>
      <c r="AE262" s="930"/>
      <c r="AF262" s="1022"/>
      <c r="AG262" s="200"/>
      <c r="AH262" s="143"/>
      <c r="AI262" s="140"/>
      <c r="AJ262" s="143"/>
      <c r="AK262" s="913"/>
      <c r="AL262" s="922"/>
      <c r="AM262" s="140"/>
    </row>
    <row r="263" spans="1:39" ht="63.75" customHeight="1" thickBot="1" x14ac:dyDescent="0.25">
      <c r="A263" s="1198"/>
      <c r="B263" s="809"/>
      <c r="C263" s="1102"/>
      <c r="D263" s="911"/>
      <c r="E263" s="795"/>
      <c r="F263" s="856"/>
      <c r="G263" s="832"/>
      <c r="H263" s="856"/>
      <c r="I263" s="889"/>
      <c r="J263" s="889"/>
      <c r="K263" s="894"/>
      <c r="L263" s="910"/>
      <c r="M263" s="894"/>
      <c r="N263" s="818"/>
      <c r="O263" s="864"/>
      <c r="P263" s="825"/>
      <c r="Q263" s="827"/>
      <c r="R263" s="859"/>
      <c r="S263" s="895"/>
      <c r="T263" s="800"/>
      <c r="U263" s="895"/>
      <c r="V263" s="867"/>
      <c r="W263" s="969"/>
      <c r="X263" s="864"/>
      <c r="Y263" s="1028"/>
      <c r="Z263" s="929"/>
      <c r="AA263" s="931"/>
      <c r="AB263" s="929"/>
      <c r="AC263" s="936"/>
      <c r="AD263" s="1023"/>
      <c r="AE263" s="931"/>
      <c r="AF263" s="1023"/>
      <c r="AG263" s="139"/>
      <c r="AH263" s="143"/>
      <c r="AI263" s="140"/>
      <c r="AJ263" s="143"/>
      <c r="AK263" s="914"/>
      <c r="AL263" s="922"/>
      <c r="AM263" s="140"/>
    </row>
    <row r="264" spans="1:39" ht="40.5" customHeight="1" x14ac:dyDescent="0.2">
      <c r="A264" s="1198"/>
      <c r="B264" s="809"/>
      <c r="C264" s="1481">
        <v>52</v>
      </c>
      <c r="D264" s="626" t="s">
        <v>162</v>
      </c>
      <c r="E264" s="797" t="s">
        <v>157</v>
      </c>
      <c r="F264" s="340" t="s">
        <v>405</v>
      </c>
      <c r="G264" s="1518" t="s">
        <v>625</v>
      </c>
      <c r="H264" s="588" t="s">
        <v>626</v>
      </c>
      <c r="I264" s="1173" t="s">
        <v>47</v>
      </c>
      <c r="J264" s="1173" t="s">
        <v>114</v>
      </c>
      <c r="K264" s="201"/>
      <c r="L264" s="201"/>
      <c r="M264" s="201"/>
      <c r="N264" s="1520" t="s">
        <v>10</v>
      </c>
      <c r="O264" s="1474" t="s">
        <v>629</v>
      </c>
      <c r="P264" s="824" t="s">
        <v>106</v>
      </c>
      <c r="Q264" s="1368" t="s">
        <v>47</v>
      </c>
      <c r="R264" s="1368" t="s">
        <v>114</v>
      </c>
      <c r="S264" s="815" t="s">
        <v>10</v>
      </c>
      <c r="T264" s="801" t="s">
        <v>630</v>
      </c>
      <c r="U264" s="815" t="s">
        <v>631</v>
      </c>
      <c r="V264" s="866" t="s">
        <v>526</v>
      </c>
      <c r="W264" s="876" t="s">
        <v>527</v>
      </c>
      <c r="X264" s="863" t="s">
        <v>528</v>
      </c>
      <c r="Y264" s="1027"/>
      <c r="Z264" s="928"/>
      <c r="AA264" s="930"/>
      <c r="AB264" s="928"/>
      <c r="AC264" s="935"/>
      <c r="AD264" s="1022"/>
      <c r="AE264" s="930"/>
      <c r="AF264" s="1022"/>
      <c r="AG264" s="201"/>
      <c r="AK264" s="913"/>
      <c r="AL264" s="938"/>
      <c r="AM264" s="174"/>
    </row>
    <row r="265" spans="1:39" ht="37.5" customHeight="1" x14ac:dyDescent="0.2">
      <c r="A265" s="1198"/>
      <c r="B265" s="809"/>
      <c r="C265" s="1481"/>
      <c r="D265" s="811" t="s">
        <v>164</v>
      </c>
      <c r="E265" s="797"/>
      <c r="F265" s="761" t="s">
        <v>428</v>
      </c>
      <c r="G265" s="1518"/>
      <c r="H265" s="328" t="s">
        <v>627</v>
      </c>
      <c r="I265" s="1173"/>
      <c r="J265" s="1173"/>
      <c r="K265" s="201"/>
      <c r="L265" s="201"/>
      <c r="M265" s="201"/>
      <c r="N265" s="1521"/>
      <c r="O265" s="1474"/>
      <c r="P265" s="824"/>
      <c r="Q265" s="1368"/>
      <c r="R265" s="1368"/>
      <c r="S265" s="815"/>
      <c r="T265" s="801"/>
      <c r="U265" s="815"/>
      <c r="V265" s="866"/>
      <c r="W265" s="876"/>
      <c r="X265" s="863"/>
      <c r="Y265" s="1027"/>
      <c r="Z265" s="928"/>
      <c r="AA265" s="930"/>
      <c r="AB265" s="928"/>
      <c r="AC265" s="935"/>
      <c r="AD265" s="1022"/>
      <c r="AE265" s="930"/>
      <c r="AF265" s="1022"/>
      <c r="AG265" s="201"/>
      <c r="AK265" s="913"/>
      <c r="AL265" s="939"/>
      <c r="AM265" s="140"/>
    </row>
    <row r="266" spans="1:39" ht="40.5" customHeight="1" thickBot="1" x14ac:dyDescent="0.25">
      <c r="A266" s="1198"/>
      <c r="B266" s="809"/>
      <c r="C266" s="1482"/>
      <c r="D266" s="810"/>
      <c r="E266" s="1239"/>
      <c r="F266" s="762" t="s">
        <v>398</v>
      </c>
      <c r="G266" s="1519"/>
      <c r="H266" s="741" t="s">
        <v>628</v>
      </c>
      <c r="I266" s="1196"/>
      <c r="J266" s="1196"/>
      <c r="K266" s="742"/>
      <c r="L266" s="742"/>
      <c r="M266" s="742"/>
      <c r="N266" s="1522"/>
      <c r="O266" s="1475"/>
      <c r="P266" s="838"/>
      <c r="Q266" s="1409"/>
      <c r="R266" s="1409"/>
      <c r="S266" s="830"/>
      <c r="T266" s="802"/>
      <c r="U266" s="830"/>
      <c r="V266" s="1286"/>
      <c r="W266" s="877"/>
      <c r="X266" s="1476"/>
      <c r="Y266" s="1027"/>
      <c r="Z266" s="928"/>
      <c r="AA266" s="930"/>
      <c r="AB266" s="928"/>
      <c r="AC266" s="935"/>
      <c r="AD266" s="1263"/>
      <c r="AE266" s="1004"/>
      <c r="AF266" s="1263"/>
      <c r="AK266" s="915"/>
      <c r="AL266" s="940"/>
      <c r="AM266" s="141"/>
    </row>
    <row r="267" spans="1:39" ht="51.75" customHeight="1" x14ac:dyDescent="0.2">
      <c r="A267" s="1198"/>
      <c r="B267" s="809"/>
      <c r="C267" s="1512">
        <v>53</v>
      </c>
      <c r="D267" s="808" t="s">
        <v>162</v>
      </c>
      <c r="E267" s="697" t="s">
        <v>157</v>
      </c>
      <c r="F267" s="305" t="s">
        <v>276</v>
      </c>
      <c r="G267" s="973" t="s">
        <v>963</v>
      </c>
      <c r="H267" s="305" t="s">
        <v>278</v>
      </c>
      <c r="I267" s="1361" t="s">
        <v>47</v>
      </c>
      <c r="J267" s="1361" t="s">
        <v>114</v>
      </c>
      <c r="K267" s="743"/>
      <c r="L267" s="743"/>
      <c r="M267" s="743"/>
      <c r="N267" s="1172" t="s">
        <v>10</v>
      </c>
      <c r="O267" s="693" t="s">
        <v>964</v>
      </c>
      <c r="P267" s="873" t="s">
        <v>106</v>
      </c>
      <c r="Q267" s="1367" t="s">
        <v>47</v>
      </c>
      <c r="R267" s="1367" t="s">
        <v>113</v>
      </c>
      <c r="S267" s="873" t="s">
        <v>10</v>
      </c>
      <c r="T267" s="692" t="s">
        <v>630</v>
      </c>
      <c r="U267" s="692" t="s">
        <v>965</v>
      </c>
      <c r="V267" s="744" t="s">
        <v>966</v>
      </c>
      <c r="W267" s="265" t="s">
        <v>527</v>
      </c>
      <c r="X267" s="693" t="s">
        <v>967</v>
      </c>
      <c r="Y267" s="745"/>
      <c r="Z267" s="746"/>
      <c r="AA267" s="746"/>
      <c r="AB267" s="747"/>
      <c r="AC267" s="747"/>
      <c r="AD267" s="747"/>
      <c r="AE267" s="747"/>
      <c r="AF267" s="747"/>
      <c r="AG267" s="747"/>
      <c r="AH267" s="747"/>
      <c r="AI267" s="747"/>
      <c r="AJ267" s="747"/>
      <c r="AK267" s="747"/>
    </row>
    <row r="268" spans="1:39" ht="20.25" customHeight="1" x14ac:dyDescent="0.2">
      <c r="A268" s="1198"/>
      <c r="B268" s="809"/>
      <c r="C268" s="1513"/>
      <c r="D268" s="809"/>
      <c r="E268" s="1515" t="s">
        <v>160</v>
      </c>
      <c r="F268" s="691" t="s">
        <v>284</v>
      </c>
      <c r="G268" s="974"/>
      <c r="H268" s="794" t="s">
        <v>285</v>
      </c>
      <c r="I268" s="1173"/>
      <c r="J268" s="1173"/>
      <c r="K268" s="748"/>
      <c r="L268" s="748"/>
      <c r="M268" s="748"/>
      <c r="N268" s="817"/>
      <c r="O268" s="817" t="s">
        <v>968</v>
      </c>
      <c r="P268" s="824"/>
      <c r="Q268" s="1368"/>
      <c r="R268" s="1368"/>
      <c r="S268" s="824"/>
      <c r="T268" s="824" t="s">
        <v>280</v>
      </c>
      <c r="U268" s="837" t="s">
        <v>969</v>
      </c>
      <c r="V268" s="1094" t="s">
        <v>966</v>
      </c>
      <c r="W268" s="974" t="s">
        <v>527</v>
      </c>
      <c r="X268" s="816" t="s">
        <v>970</v>
      </c>
      <c r="Y268" s="747"/>
      <c r="Z268" s="747"/>
      <c r="AA268" s="747"/>
      <c r="AB268" s="747"/>
      <c r="AC268" s="747"/>
      <c r="AD268" s="747"/>
      <c r="AE268" s="747"/>
      <c r="AF268" s="747"/>
      <c r="AG268" s="747"/>
      <c r="AH268" s="747"/>
      <c r="AI268" s="747"/>
      <c r="AJ268" s="747"/>
      <c r="AK268" s="747"/>
    </row>
    <row r="269" spans="1:39" ht="20.25" customHeight="1" x14ac:dyDescent="0.2">
      <c r="A269" s="1198"/>
      <c r="B269" s="809"/>
      <c r="C269" s="1513"/>
      <c r="D269" s="809"/>
      <c r="E269" s="1516"/>
      <c r="F269" s="691" t="s">
        <v>287</v>
      </c>
      <c r="G269" s="974"/>
      <c r="H269" s="794"/>
      <c r="I269" s="1173"/>
      <c r="J269" s="1173"/>
      <c r="K269" s="748"/>
      <c r="L269" s="748"/>
      <c r="M269" s="748"/>
      <c r="N269" s="817"/>
      <c r="O269" s="817"/>
      <c r="P269" s="824"/>
      <c r="Q269" s="1368"/>
      <c r="R269" s="1368"/>
      <c r="S269" s="824"/>
      <c r="T269" s="824"/>
      <c r="U269" s="824"/>
      <c r="V269" s="1095"/>
      <c r="W269" s="974"/>
      <c r="X269" s="817"/>
      <c r="Y269" s="747"/>
      <c r="Z269" s="747"/>
      <c r="AA269" s="747"/>
      <c r="AB269" s="747"/>
      <c r="AC269" s="747"/>
      <c r="AD269" s="747"/>
      <c r="AE269" s="747"/>
      <c r="AF269" s="747"/>
      <c r="AG269" s="747"/>
      <c r="AH269" s="747"/>
      <c r="AI269" s="747"/>
      <c r="AJ269" s="747"/>
      <c r="AK269" s="747"/>
    </row>
    <row r="270" spans="1:39" ht="20.25" customHeight="1" x14ac:dyDescent="0.2">
      <c r="A270" s="1198"/>
      <c r="B270" s="809"/>
      <c r="C270" s="1513"/>
      <c r="D270" s="809"/>
      <c r="E270" s="1516"/>
      <c r="F270" s="691" t="s">
        <v>971</v>
      </c>
      <c r="G270" s="974"/>
      <c r="H270" s="794"/>
      <c r="I270" s="1173"/>
      <c r="J270" s="1173"/>
      <c r="K270" s="748"/>
      <c r="L270" s="748"/>
      <c r="M270" s="748"/>
      <c r="N270" s="817"/>
      <c r="O270" s="817"/>
      <c r="P270" s="824"/>
      <c r="Q270" s="1368"/>
      <c r="R270" s="1368"/>
      <c r="S270" s="824"/>
      <c r="T270" s="824"/>
      <c r="U270" s="824"/>
      <c r="V270" s="1095"/>
      <c r="W270" s="974"/>
      <c r="X270" s="817"/>
      <c r="Y270" s="747"/>
      <c r="Z270" s="747"/>
      <c r="AA270" s="747"/>
      <c r="AB270" s="747"/>
      <c r="AC270" s="747"/>
      <c r="AD270" s="747"/>
      <c r="AE270" s="747"/>
      <c r="AF270" s="747"/>
      <c r="AG270" s="747"/>
      <c r="AH270" s="747"/>
      <c r="AI270" s="747"/>
      <c r="AJ270" s="747"/>
      <c r="AK270" s="747"/>
    </row>
    <row r="271" spans="1:39" ht="40.5" customHeight="1" thickBot="1" x14ac:dyDescent="0.25">
      <c r="A271" s="1199"/>
      <c r="B271" s="810"/>
      <c r="C271" s="1514"/>
      <c r="D271" s="810"/>
      <c r="E271" s="1517"/>
      <c r="F271" s="682" t="s">
        <v>972</v>
      </c>
      <c r="G271" s="1090"/>
      <c r="H271" s="804"/>
      <c r="I271" s="1196"/>
      <c r="J271" s="1196"/>
      <c r="K271" s="749"/>
      <c r="L271" s="749"/>
      <c r="M271" s="749"/>
      <c r="N271" s="1175"/>
      <c r="O271" s="1175"/>
      <c r="P271" s="838"/>
      <c r="Q271" s="1409"/>
      <c r="R271" s="1409"/>
      <c r="S271" s="838"/>
      <c r="T271" s="838"/>
      <c r="U271" s="838"/>
      <c r="V271" s="1511"/>
      <c r="W271" s="1090"/>
      <c r="X271" s="1175"/>
      <c r="Y271" s="747"/>
      <c r="Z271" s="747"/>
      <c r="AA271" s="747"/>
      <c r="AB271" s="747"/>
      <c r="AC271" s="747"/>
      <c r="AD271" s="747"/>
      <c r="AE271" s="747"/>
      <c r="AF271" s="747"/>
      <c r="AG271" s="747"/>
      <c r="AH271" s="747"/>
      <c r="AI271" s="747"/>
      <c r="AJ271" s="747"/>
      <c r="AK271" s="747"/>
    </row>
  </sheetData>
  <sheetProtection formatCells="0" formatColumns="0" formatRows="0" insertRows="0" insertHyperlinks="0" sort="0" autoFilter="0" pivotTables="0"/>
  <dataConsolidate/>
  <mergeCells count="1803">
    <mergeCell ref="T268:T271"/>
    <mergeCell ref="U268:U271"/>
    <mergeCell ref="V268:V271"/>
    <mergeCell ref="W268:W271"/>
    <mergeCell ref="X268:X271"/>
    <mergeCell ref="B259:B271"/>
    <mergeCell ref="A259:A271"/>
    <mergeCell ref="J243:J247"/>
    <mergeCell ref="G248:G253"/>
    <mergeCell ref="G254:G258"/>
    <mergeCell ref="Q228:Q232"/>
    <mergeCell ref="C267:C271"/>
    <mergeCell ref="D267:D271"/>
    <mergeCell ref="G267:G271"/>
    <mergeCell ref="I267:I271"/>
    <mergeCell ref="J267:J271"/>
    <mergeCell ref="N267:N271"/>
    <mergeCell ref="P267:P271"/>
    <mergeCell ref="Q267:Q271"/>
    <mergeCell ref="R267:R271"/>
    <mergeCell ref="S267:S271"/>
    <mergeCell ref="E268:E271"/>
    <mergeCell ref="H268:H271"/>
    <mergeCell ref="O268:O271"/>
    <mergeCell ref="E264:E266"/>
    <mergeCell ref="G264:G266"/>
    <mergeCell ref="I264:I266"/>
    <mergeCell ref="J264:J266"/>
    <mergeCell ref="N264:N266"/>
    <mergeCell ref="S238:S242"/>
    <mergeCell ref="X250:X251"/>
    <mergeCell ref="U252:U253"/>
    <mergeCell ref="D212:D218"/>
    <mergeCell ref="D192:D201"/>
    <mergeCell ref="D184:D191"/>
    <mergeCell ref="D202:D211"/>
    <mergeCell ref="D178:D183"/>
    <mergeCell ref="D219:D222"/>
    <mergeCell ref="E174:E175"/>
    <mergeCell ref="E219:E222"/>
    <mergeCell ref="N40:N44"/>
    <mergeCell ref="O43:O44"/>
    <mergeCell ref="D18:D20"/>
    <mergeCell ref="D23:D25"/>
    <mergeCell ref="D40:D44"/>
    <mergeCell ref="D35:D39"/>
    <mergeCell ref="D45:D49"/>
    <mergeCell ref="D56:D60"/>
    <mergeCell ref="D70:D74"/>
    <mergeCell ref="D61:D69"/>
    <mergeCell ref="D115:D144"/>
    <mergeCell ref="D95:D114"/>
    <mergeCell ref="D75:D94"/>
    <mergeCell ref="M197:M201"/>
    <mergeCell ref="E207:E210"/>
    <mergeCell ref="L207:L210"/>
    <mergeCell ref="M202:M206"/>
    <mergeCell ref="AE36:AE39"/>
    <mergeCell ref="AF36:AF39"/>
    <mergeCell ref="AC36:AC39"/>
    <mergeCell ref="Y40:Y44"/>
    <mergeCell ref="Z40:Z44"/>
    <mergeCell ref="AA40:AA44"/>
    <mergeCell ref="AB40:AB44"/>
    <mergeCell ref="AC164:AC167"/>
    <mergeCell ref="AD164:AD167"/>
    <mergeCell ref="AE164:AE167"/>
    <mergeCell ref="AF164:AF167"/>
    <mergeCell ref="AC176:AC177"/>
    <mergeCell ref="AD176:AD177"/>
    <mergeCell ref="AE176:AE177"/>
    <mergeCell ref="AF176:AF177"/>
    <mergeCell ref="AD170:AD173"/>
    <mergeCell ref="AC170:AC173"/>
    <mergeCell ref="AE170:AE173"/>
    <mergeCell ref="AF170:AF173"/>
    <mergeCell ref="AD65:AD69"/>
    <mergeCell ref="T135:T139"/>
    <mergeCell ref="K65:K69"/>
    <mergeCell ref="N65:N69"/>
    <mergeCell ref="E71:E74"/>
    <mergeCell ref="F103:F104"/>
    <mergeCell ref="C158:C162"/>
    <mergeCell ref="D174:D177"/>
    <mergeCell ref="D170:D173"/>
    <mergeCell ref="C140:C144"/>
    <mergeCell ref="C80:C84"/>
    <mergeCell ref="D30:D34"/>
    <mergeCell ref="C45:C49"/>
    <mergeCell ref="D27:D29"/>
    <mergeCell ref="C85:C89"/>
    <mergeCell ref="C155:C157"/>
    <mergeCell ref="C168:C173"/>
    <mergeCell ref="C150:C154"/>
    <mergeCell ref="E176:E177"/>
    <mergeCell ref="D163:D167"/>
    <mergeCell ref="D168:D169"/>
    <mergeCell ref="C264:C266"/>
    <mergeCell ref="T217:T218"/>
    <mergeCell ref="U217:U218"/>
    <mergeCell ref="V217:V218"/>
    <mergeCell ref="E31:E32"/>
    <mergeCell ref="W217:W218"/>
    <mergeCell ref="E33:E34"/>
    <mergeCell ref="AC211:AC214"/>
    <mergeCell ref="W207:W210"/>
    <mergeCell ref="X207:X210"/>
    <mergeCell ref="X178:X181"/>
    <mergeCell ref="AC178:AC181"/>
    <mergeCell ref="AC182:AC186"/>
    <mergeCell ref="AC187:AC191"/>
    <mergeCell ref="AC231:AC232"/>
    <mergeCell ref="AC236:AC237"/>
    <mergeCell ref="AB241:AB242"/>
    <mergeCell ref="AC238:AC239"/>
    <mergeCell ref="O261:O263"/>
    <mergeCell ref="P259:P263"/>
    <mergeCell ref="T261:T263"/>
    <mergeCell ref="U261:U263"/>
    <mergeCell ref="H204:H206"/>
    <mergeCell ref="P197:P201"/>
    <mergeCell ref="S202:S206"/>
    <mergeCell ref="G197:G201"/>
    <mergeCell ref="I197:I201"/>
    <mergeCell ref="J197:J201"/>
    <mergeCell ref="K197:K201"/>
    <mergeCell ref="L197:L201"/>
    <mergeCell ref="Q35:Q39"/>
    <mergeCell ref="R35:R39"/>
    <mergeCell ref="V197:V201"/>
    <mergeCell ref="W197:W201"/>
    <mergeCell ref="O204:O206"/>
    <mergeCell ref="T203:T206"/>
    <mergeCell ref="U203:U206"/>
    <mergeCell ref="V203:V206"/>
    <mergeCell ref="W203:W206"/>
    <mergeCell ref="Z264:Z266"/>
    <mergeCell ref="Y264:Y266"/>
    <mergeCell ref="AC264:AC266"/>
    <mergeCell ref="AD264:AD266"/>
    <mergeCell ref="AE264:AE266"/>
    <mergeCell ref="AF264:AF266"/>
    <mergeCell ref="AA264:AA266"/>
    <mergeCell ref="AB264:AB266"/>
    <mergeCell ref="S264:S266"/>
    <mergeCell ref="V264:V266"/>
    <mergeCell ref="O264:O266"/>
    <mergeCell ref="P264:P266"/>
    <mergeCell ref="Q264:Q266"/>
    <mergeCell ref="R264:R266"/>
    <mergeCell ref="T264:T266"/>
    <mergeCell ref="U264:U266"/>
    <mergeCell ref="W264:W266"/>
    <mergeCell ref="X264:X266"/>
    <mergeCell ref="AC260:AC261"/>
    <mergeCell ref="AD260:AD261"/>
    <mergeCell ref="AE260:AE261"/>
    <mergeCell ref="AF260:AF261"/>
    <mergeCell ref="AC262:AC263"/>
    <mergeCell ref="AD262:AD263"/>
    <mergeCell ref="AE262:AE263"/>
    <mergeCell ref="AF262:AF263"/>
    <mergeCell ref="AC243:AC244"/>
    <mergeCell ref="AD243:AD244"/>
    <mergeCell ref="AF243:AF244"/>
    <mergeCell ref="AC245:AC246"/>
    <mergeCell ref="AD245:AD246"/>
    <mergeCell ref="AF245:AF246"/>
    <mergeCell ref="AE243:AE247"/>
    <mergeCell ref="AC248:AC249"/>
    <mergeCell ref="AD248:AD249"/>
    <mergeCell ref="AF248:AF249"/>
    <mergeCell ref="AC250:AC251"/>
    <mergeCell ref="AD250:AD251"/>
    <mergeCell ref="AF250:AF251"/>
    <mergeCell ref="AC252:AC253"/>
    <mergeCell ref="AD252:AD253"/>
    <mergeCell ref="AF252:AF253"/>
    <mergeCell ref="AE248:AE253"/>
    <mergeCell ref="AC255:AC258"/>
    <mergeCell ref="AD255:AD258"/>
    <mergeCell ref="AF255:AF258"/>
    <mergeCell ref="AE254:AE258"/>
    <mergeCell ref="AE238:AE242"/>
    <mergeCell ref="AF238:AF239"/>
    <mergeCell ref="AC219:AC222"/>
    <mergeCell ref="AD219:AD222"/>
    <mergeCell ref="AE219:AE222"/>
    <mergeCell ref="AF221:AF222"/>
    <mergeCell ref="AC223:AC227"/>
    <mergeCell ref="AF224:AF227"/>
    <mergeCell ref="AE223:AE227"/>
    <mergeCell ref="AD223:AD227"/>
    <mergeCell ref="AC229:AC230"/>
    <mergeCell ref="AD229:AD230"/>
    <mergeCell ref="AF229:AF230"/>
    <mergeCell ref="AB236:AB237"/>
    <mergeCell ref="AB219:AB222"/>
    <mergeCell ref="AE211:AE214"/>
    <mergeCell ref="AF211:AF214"/>
    <mergeCell ref="AE215:AE218"/>
    <mergeCell ref="AC215:AC218"/>
    <mergeCell ref="AD216:AD218"/>
    <mergeCell ref="AF216:AF218"/>
    <mergeCell ref="AB231:AB232"/>
    <mergeCell ref="AB217:AB218"/>
    <mergeCell ref="AB238:AB239"/>
    <mergeCell ref="AD211:AD214"/>
    <mergeCell ref="AD231:AD232"/>
    <mergeCell ref="AF231:AF232"/>
    <mergeCell ref="AE228:AE232"/>
    <mergeCell ref="AD236:AD237"/>
    <mergeCell ref="AF236:AF237"/>
    <mergeCell ref="AE233:AE237"/>
    <mergeCell ref="AD238:AD239"/>
    <mergeCell ref="AC192:AC196"/>
    <mergeCell ref="AD192:AD196"/>
    <mergeCell ref="AE192:AE196"/>
    <mergeCell ref="AF192:AF196"/>
    <mergeCell ref="AE197:AE201"/>
    <mergeCell ref="AC197:AC201"/>
    <mergeCell ref="AD197:AD201"/>
    <mergeCell ref="AF197:AF201"/>
    <mergeCell ref="AD178:AD181"/>
    <mergeCell ref="AE178:AE181"/>
    <mergeCell ref="AF178:AF181"/>
    <mergeCell ref="AD182:AD186"/>
    <mergeCell ref="AE182:AE186"/>
    <mergeCell ref="AF182:AF186"/>
    <mergeCell ref="AD187:AD191"/>
    <mergeCell ref="AE187:AE191"/>
    <mergeCell ref="AF187:AF191"/>
    <mergeCell ref="AC202:AC206"/>
    <mergeCell ref="AD202:AD206"/>
    <mergeCell ref="AE202:AE206"/>
    <mergeCell ref="AF202:AF206"/>
    <mergeCell ref="AC207:AC210"/>
    <mergeCell ref="AD207:AD210"/>
    <mergeCell ref="AE207:AE210"/>
    <mergeCell ref="AF207:AF210"/>
    <mergeCell ref="Z51:Z54"/>
    <mergeCell ref="AA51:AA54"/>
    <mergeCell ref="AB197:AB201"/>
    <mergeCell ref="Z46:Z49"/>
    <mergeCell ref="AA46:AA49"/>
    <mergeCell ref="Y51:Y54"/>
    <mergeCell ref="AF46:AF49"/>
    <mergeCell ref="AC51:AC54"/>
    <mergeCell ref="AD51:AD54"/>
    <mergeCell ref="AE51:AE54"/>
    <mergeCell ref="AF51:AF54"/>
    <mergeCell ref="AC58:AC59"/>
    <mergeCell ref="AD58:AD59"/>
    <mergeCell ref="AE58:AE59"/>
    <mergeCell ref="AF58:AF59"/>
    <mergeCell ref="Y202:Y206"/>
    <mergeCell ref="Z202:Z206"/>
    <mergeCell ref="AA202:AA206"/>
    <mergeCell ref="AB207:AB210"/>
    <mergeCell ref="AC61:AC64"/>
    <mergeCell ref="AD61:AD64"/>
    <mergeCell ref="AE61:AE64"/>
    <mergeCell ref="AF61:AF64"/>
    <mergeCell ref="AC65:AC69"/>
    <mergeCell ref="AE65:AE69"/>
    <mergeCell ref="AF65:AF69"/>
    <mergeCell ref="AC115:AC119"/>
    <mergeCell ref="Y207:Y210"/>
    <mergeCell ref="Z207:Z210"/>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D36:AD39"/>
    <mergeCell ref="AF40:AF44"/>
    <mergeCell ref="AE40:AE44"/>
    <mergeCell ref="AC40:AC44"/>
    <mergeCell ref="AD40:AD44"/>
    <mergeCell ref="AA207:AA210"/>
    <mergeCell ref="P202:P206"/>
    <mergeCell ref="D262:D263"/>
    <mergeCell ref="Y215:Y218"/>
    <mergeCell ref="AA215:AA218"/>
    <mergeCell ref="F195:F196"/>
    <mergeCell ref="Z255:Z258"/>
    <mergeCell ref="Y255:Y258"/>
    <mergeCell ref="AA243:AA247"/>
    <mergeCell ref="AA254:AA258"/>
    <mergeCell ref="Y219:Y222"/>
    <mergeCell ref="Z219:Z222"/>
    <mergeCell ref="AA219:AA222"/>
    <mergeCell ref="X192:X196"/>
    <mergeCell ref="Q192:Q196"/>
    <mergeCell ref="R192:R196"/>
    <mergeCell ref="AA238:AA242"/>
    <mergeCell ref="Y192:Y196"/>
    <mergeCell ref="Z192:Z196"/>
    <mergeCell ref="AA192:AA196"/>
    <mergeCell ref="AA233:AA237"/>
    <mergeCell ref="AA228:AA232"/>
    <mergeCell ref="Y260:Y263"/>
    <mergeCell ref="Z260:Z263"/>
    <mergeCell ref="AA260:AA263"/>
    <mergeCell ref="I254:I258"/>
    <mergeCell ref="I243:I247"/>
    <mergeCell ref="O254:O255"/>
    <mergeCell ref="AB260:AB263"/>
    <mergeCell ref="Y245:Y246"/>
    <mergeCell ref="Z248:Z249"/>
    <mergeCell ref="AA248:AA253"/>
    <mergeCell ref="AB248:AB249"/>
    <mergeCell ref="Y250:Y251"/>
    <mergeCell ref="Z250:Z251"/>
    <mergeCell ref="AB250:AB251"/>
    <mergeCell ref="Y252:Y253"/>
    <mergeCell ref="Z252:Z253"/>
    <mergeCell ref="AB252:AB253"/>
    <mergeCell ref="Q254:Q258"/>
    <mergeCell ref="Y248:Y249"/>
    <mergeCell ref="Z245:Z246"/>
    <mergeCell ref="AB245:AB246"/>
    <mergeCell ref="V245:V246"/>
    <mergeCell ref="S254:S258"/>
    <mergeCell ref="W248:W253"/>
    <mergeCell ref="U250:U251"/>
    <mergeCell ref="V260:V263"/>
    <mergeCell ref="W260:W263"/>
    <mergeCell ref="X260:X263"/>
    <mergeCell ref="X245:X246"/>
    <mergeCell ref="Q243:Q247"/>
    <mergeCell ref="R243:R247"/>
    <mergeCell ref="W243:W247"/>
    <mergeCell ref="T243:T247"/>
    <mergeCell ref="T248:T253"/>
    <mergeCell ref="R254:R258"/>
    <mergeCell ref="X255:X258"/>
    <mergeCell ref="X248:X249"/>
    <mergeCell ref="V250:V251"/>
    <mergeCell ref="Z156:Z157"/>
    <mergeCell ref="Z75:Z79"/>
    <mergeCell ref="AB170:AB172"/>
    <mergeCell ref="AA155:AA157"/>
    <mergeCell ref="AB156:AB157"/>
    <mergeCell ref="AA158:AA162"/>
    <mergeCell ref="AA187:AA191"/>
    <mergeCell ref="AB178:AB181"/>
    <mergeCell ref="AA170:AA172"/>
    <mergeCell ref="AB176:AB177"/>
    <mergeCell ref="Y176:Y177"/>
    <mergeCell ref="Z176:Z177"/>
    <mergeCell ref="AA176:AA177"/>
    <mergeCell ref="AA178:AA181"/>
    <mergeCell ref="Y164:Y167"/>
    <mergeCell ref="Z164:Z167"/>
    <mergeCell ref="AB145:AB149"/>
    <mergeCell ref="AB164:AB167"/>
    <mergeCell ref="Y170:Y172"/>
    <mergeCell ref="Z170:Z172"/>
    <mergeCell ref="Y125:Y129"/>
    <mergeCell ref="Z125:Z129"/>
    <mergeCell ref="AA125:AA129"/>
    <mergeCell ref="AB125:AB129"/>
    <mergeCell ref="Y130:Y134"/>
    <mergeCell ref="Z130:Z134"/>
    <mergeCell ref="AA130:AA134"/>
    <mergeCell ref="AB130:AB134"/>
    <mergeCell ref="Y135:Y139"/>
    <mergeCell ref="AB115:AB119"/>
    <mergeCell ref="AB120:AB124"/>
    <mergeCell ref="AA120:AA124"/>
    <mergeCell ref="Z229:Z230"/>
    <mergeCell ref="Y238:Y239"/>
    <mergeCell ref="AB65:AB69"/>
    <mergeCell ref="Y71:Y74"/>
    <mergeCell ref="Z71:Z74"/>
    <mergeCell ref="AA71:AA74"/>
    <mergeCell ref="AB71:AB74"/>
    <mergeCell ref="AB187:AB191"/>
    <mergeCell ref="AB135:AB139"/>
    <mergeCell ref="Z135:Z139"/>
    <mergeCell ref="Y211:Y214"/>
    <mergeCell ref="Z211:Z214"/>
    <mergeCell ref="AA135:AA139"/>
    <mergeCell ref="Y140:Y144"/>
    <mergeCell ref="AA211:AA214"/>
    <mergeCell ref="AB192:AB196"/>
    <mergeCell ref="Y182:Y186"/>
    <mergeCell ref="Z182:Z186"/>
    <mergeCell ref="Z95:Z99"/>
    <mergeCell ref="AA95:AA99"/>
    <mergeCell ref="Z140:Z144"/>
    <mergeCell ref="AA140:AA144"/>
    <mergeCell ref="AA182:AA186"/>
    <mergeCell ref="AB182:AB186"/>
    <mergeCell ref="Y187:Y191"/>
    <mergeCell ref="Z187:Z191"/>
    <mergeCell ref="Y197:Y201"/>
    <mergeCell ref="Z197:Z201"/>
    <mergeCell ref="AA197:AA201"/>
    <mergeCell ref="Y178:Y181"/>
    <mergeCell ref="Z178:Z181"/>
    <mergeCell ref="Y156:Y157"/>
    <mergeCell ref="Z217:Z218"/>
    <mergeCell ref="Z223:Z227"/>
    <mergeCell ref="AA223:AA227"/>
    <mergeCell ref="Y223:Y227"/>
    <mergeCell ref="AB223:AB227"/>
    <mergeCell ref="AB255:AB258"/>
    <mergeCell ref="J211:J214"/>
    <mergeCell ref="O211:O214"/>
    <mergeCell ref="P211:P214"/>
    <mergeCell ref="Q211:Q214"/>
    <mergeCell ref="R211:R214"/>
    <mergeCell ref="W254:W258"/>
    <mergeCell ref="O256:O258"/>
    <mergeCell ref="O245:O246"/>
    <mergeCell ref="T231:T232"/>
    <mergeCell ref="U231:U232"/>
    <mergeCell ref="V231:V232"/>
    <mergeCell ref="U245:U246"/>
    <mergeCell ref="Y243:Y244"/>
    <mergeCell ref="Z243:Z244"/>
    <mergeCell ref="AB243:AB244"/>
    <mergeCell ref="J238:J242"/>
    <mergeCell ref="K238:K242"/>
    <mergeCell ref="L238:L242"/>
    <mergeCell ref="M238:M242"/>
    <mergeCell ref="J248:J253"/>
    <mergeCell ref="K248:K253"/>
    <mergeCell ref="Z231:Z232"/>
    <mergeCell ref="Y231:Y232"/>
    <mergeCell ref="S248:S253"/>
    <mergeCell ref="V236:V237"/>
    <mergeCell ref="X236:X237"/>
    <mergeCell ref="Z238:Z239"/>
    <mergeCell ref="Y236:Y237"/>
    <mergeCell ref="Z236:Z237"/>
    <mergeCell ref="X226:X227"/>
    <mergeCell ref="L254:L258"/>
    <mergeCell ref="A228:A258"/>
    <mergeCell ref="H231:H232"/>
    <mergeCell ref="D241:D242"/>
    <mergeCell ref="P238:P242"/>
    <mergeCell ref="F246:F247"/>
    <mergeCell ref="H246:H247"/>
    <mergeCell ref="P243:P247"/>
    <mergeCell ref="D252:D253"/>
    <mergeCell ref="F251:F253"/>
    <mergeCell ref="P248:P253"/>
    <mergeCell ref="F256:F258"/>
    <mergeCell ref="H256:H258"/>
    <mergeCell ref="P254:P258"/>
    <mergeCell ref="C233:C237"/>
    <mergeCell ref="D230:D232"/>
    <mergeCell ref="B228:B258"/>
    <mergeCell ref="J254:J258"/>
    <mergeCell ref="E228:E232"/>
    <mergeCell ref="M228:M232"/>
    <mergeCell ref="N228:N232"/>
    <mergeCell ref="M254:M258"/>
    <mergeCell ref="N254:N258"/>
    <mergeCell ref="C248:C253"/>
    <mergeCell ref="S243:S247"/>
    <mergeCell ref="S233:S237"/>
    <mergeCell ref="Q238:Q242"/>
    <mergeCell ref="R238:R242"/>
    <mergeCell ref="V252:V253"/>
    <mergeCell ref="X252:X253"/>
    <mergeCell ref="U248:U249"/>
    <mergeCell ref="V248:V249"/>
    <mergeCell ref="V238:V239"/>
    <mergeCell ref="X238:X239"/>
    <mergeCell ref="W238:W242"/>
    <mergeCell ref="O248:O249"/>
    <mergeCell ref="O250:O251"/>
    <mergeCell ref="O243:O244"/>
    <mergeCell ref="O236:O237"/>
    <mergeCell ref="P233:P237"/>
    <mergeCell ref="O241:O242"/>
    <mergeCell ref="U243:U244"/>
    <mergeCell ref="V243:V244"/>
    <mergeCell ref="Q248:Q253"/>
    <mergeCell ref="R248:R253"/>
    <mergeCell ref="X243:X244"/>
    <mergeCell ref="L248:L253"/>
    <mergeCell ref="X217:X218"/>
    <mergeCell ref="M192:M196"/>
    <mergeCell ref="X203:X206"/>
    <mergeCell ref="Q174:Q177"/>
    <mergeCell ref="N187:N191"/>
    <mergeCell ref="O182:O186"/>
    <mergeCell ref="P223:P227"/>
    <mergeCell ref="S228:S232"/>
    <mergeCell ref="I233:I237"/>
    <mergeCell ref="J233:J237"/>
    <mergeCell ref="K233:K237"/>
    <mergeCell ref="L233:L237"/>
    <mergeCell ref="M233:M237"/>
    <mergeCell ref="N233:N237"/>
    <mergeCell ref="Q233:Q237"/>
    <mergeCell ref="R233:R237"/>
    <mergeCell ref="K228:K232"/>
    <mergeCell ref="L228:L232"/>
    <mergeCell ref="R228:R232"/>
    <mergeCell ref="S211:S214"/>
    <mergeCell ref="R207:R210"/>
    <mergeCell ref="S207:S210"/>
    <mergeCell ref="U207:U210"/>
    <mergeCell ref="V207:V210"/>
    <mergeCell ref="I211:I214"/>
    <mergeCell ref="Q215:Q218"/>
    <mergeCell ref="V224:V225"/>
    <mergeCell ref="X197:X201"/>
    <mergeCell ref="W211:W214"/>
    <mergeCell ref="X211:X214"/>
    <mergeCell ref="M243:M247"/>
    <mergeCell ref="I223:I227"/>
    <mergeCell ref="M223:M227"/>
    <mergeCell ref="N223:N227"/>
    <mergeCell ref="P215:P218"/>
    <mergeCell ref="Q223:Q227"/>
    <mergeCell ref="R223:R227"/>
    <mergeCell ref="I135:I139"/>
    <mergeCell ref="J135:J139"/>
    <mergeCell ref="K135:K139"/>
    <mergeCell ref="L135:L139"/>
    <mergeCell ref="O135:O139"/>
    <mergeCell ref="P135:P139"/>
    <mergeCell ref="L140:L144"/>
    <mergeCell ref="G211:G214"/>
    <mergeCell ref="K158:K162"/>
    <mergeCell ref="H142:H144"/>
    <mergeCell ref="G168:G173"/>
    <mergeCell ref="H170:H173"/>
    <mergeCell ref="N207:N210"/>
    <mergeCell ref="O207:O210"/>
    <mergeCell ref="P207:P210"/>
    <mergeCell ref="Q207:Q210"/>
    <mergeCell ref="G140:G144"/>
    <mergeCell ref="I140:I144"/>
    <mergeCell ref="H188:H191"/>
    <mergeCell ref="O178:O181"/>
    <mergeCell ref="K178:K181"/>
    <mergeCell ref="L178:L181"/>
    <mergeCell ref="M178:M181"/>
    <mergeCell ref="N178:N181"/>
    <mergeCell ref="V138:V139"/>
    <mergeCell ref="S223:S227"/>
    <mergeCell ref="I219:I222"/>
    <mergeCell ref="J219:J222"/>
    <mergeCell ref="K219:K222"/>
    <mergeCell ref="O225:O227"/>
    <mergeCell ref="M168:M172"/>
    <mergeCell ref="N60:N64"/>
    <mergeCell ref="I125:I129"/>
    <mergeCell ref="L125:L129"/>
    <mergeCell ref="O95:O99"/>
    <mergeCell ref="F128:F129"/>
    <mergeCell ref="G125:G129"/>
    <mergeCell ref="G55:G59"/>
    <mergeCell ref="I55:I59"/>
    <mergeCell ref="S60:S64"/>
    <mergeCell ref="I178:I181"/>
    <mergeCell ref="J178:J181"/>
    <mergeCell ref="O170:O172"/>
    <mergeCell ref="J202:J206"/>
    <mergeCell ref="O221:O222"/>
    <mergeCell ref="P219:P222"/>
    <mergeCell ref="U221:U222"/>
    <mergeCell ref="V221:V222"/>
    <mergeCell ref="T219:T222"/>
    <mergeCell ref="L219:L222"/>
    <mergeCell ref="M219:M222"/>
    <mergeCell ref="N219:N222"/>
    <mergeCell ref="Q219:Q222"/>
    <mergeCell ref="R219:R222"/>
    <mergeCell ref="S219:S222"/>
    <mergeCell ref="M207:M210"/>
    <mergeCell ref="L55:L59"/>
    <mergeCell ref="E66:E69"/>
    <mergeCell ref="F67:F69"/>
    <mergeCell ref="N55:N59"/>
    <mergeCell ref="I65:I69"/>
    <mergeCell ref="G110:G114"/>
    <mergeCell ref="I110:I114"/>
    <mergeCell ref="J110:J114"/>
    <mergeCell ref="K110:K114"/>
    <mergeCell ref="L110:L114"/>
    <mergeCell ref="H127:H129"/>
    <mergeCell ref="K70:K74"/>
    <mergeCell ref="L70:L74"/>
    <mergeCell ref="L105:L109"/>
    <mergeCell ref="M90:M94"/>
    <mergeCell ref="M95:M99"/>
    <mergeCell ref="G85:G89"/>
    <mergeCell ref="F95:F99"/>
    <mergeCell ref="N90:N94"/>
    <mergeCell ref="G100:G104"/>
    <mergeCell ref="I100:I104"/>
    <mergeCell ref="J100:J104"/>
    <mergeCell ref="H113:H114"/>
    <mergeCell ref="G80:G84"/>
    <mergeCell ref="I80:I84"/>
    <mergeCell ref="J80:J84"/>
    <mergeCell ref="K80:K84"/>
    <mergeCell ref="L80:L84"/>
    <mergeCell ref="M80:M84"/>
    <mergeCell ref="N80:N84"/>
    <mergeCell ref="H90:H94"/>
    <mergeCell ref="M125:M129"/>
    <mergeCell ref="F5:X5"/>
    <mergeCell ref="Y1:AK5"/>
    <mergeCell ref="Y11:AM11"/>
    <mergeCell ref="AA9:AM9"/>
    <mergeCell ref="AA8:AM8"/>
    <mergeCell ref="AA7:AM7"/>
    <mergeCell ref="F6:AM6"/>
    <mergeCell ref="Y10:AM10"/>
    <mergeCell ref="AK12:AK15"/>
    <mergeCell ref="AL12:AL15"/>
    <mergeCell ref="AM12:AM15"/>
    <mergeCell ref="O13:X13"/>
    <mergeCell ref="A202:A218"/>
    <mergeCell ref="B202:B218"/>
    <mergeCell ref="G26:G29"/>
    <mergeCell ref="A219:A227"/>
    <mergeCell ref="B219:B227"/>
    <mergeCell ref="N26:N29"/>
    <mergeCell ref="E46:E49"/>
    <mergeCell ref="H46:H49"/>
    <mergeCell ref="O46:O49"/>
    <mergeCell ref="U46:U49"/>
    <mergeCell ref="V46:V49"/>
    <mergeCell ref="X46:X49"/>
    <mergeCell ref="D50:D54"/>
    <mergeCell ref="E51:E54"/>
    <mergeCell ref="F53:F54"/>
    <mergeCell ref="O51:O54"/>
    <mergeCell ref="G192:G196"/>
    <mergeCell ref="N125:N129"/>
    <mergeCell ref="J16:J20"/>
    <mergeCell ref="O56:O59"/>
    <mergeCell ref="I13:N13"/>
    <mergeCell ref="K16:K20"/>
    <mergeCell ref="I35:I39"/>
    <mergeCell ref="J35:J39"/>
    <mergeCell ref="M16:M20"/>
    <mergeCell ref="N16:N20"/>
    <mergeCell ref="N50:N54"/>
    <mergeCell ref="I16:I20"/>
    <mergeCell ref="D12:H12"/>
    <mergeCell ref="S10:X10"/>
    <mergeCell ref="I12:X12"/>
    <mergeCell ref="I14:N14"/>
    <mergeCell ref="E14:E15"/>
    <mergeCell ref="D14:D15"/>
    <mergeCell ref="G13:G15"/>
    <mergeCell ref="D13:E13"/>
    <mergeCell ref="F13:F15"/>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C16:C20"/>
    <mergeCell ref="B35:B44"/>
    <mergeCell ref="A35:A44"/>
    <mergeCell ref="C40:C44"/>
    <mergeCell ref="G40:G44"/>
    <mergeCell ref="H42:H44"/>
    <mergeCell ref="E24:E25"/>
    <mergeCell ref="E22:E23"/>
    <mergeCell ref="E19:E20"/>
    <mergeCell ref="E17:E18"/>
    <mergeCell ref="N45:N49"/>
    <mergeCell ref="N35:N39"/>
    <mergeCell ref="V42:V44"/>
    <mergeCell ref="W40:W44"/>
    <mergeCell ref="X40:X44"/>
    <mergeCell ref="AB30:AB31"/>
    <mergeCell ref="Y33:Y34"/>
    <mergeCell ref="Z33:Z34"/>
    <mergeCell ref="AB33:AB34"/>
    <mergeCell ref="Z37:Z39"/>
    <mergeCell ref="H32:H34"/>
    <mergeCell ref="A45:A54"/>
    <mergeCell ref="C50:C54"/>
    <mergeCell ref="G50:G54"/>
    <mergeCell ref="I50:I54"/>
    <mergeCell ref="J50:J54"/>
    <mergeCell ref="K50:K54"/>
    <mergeCell ref="L50:L54"/>
    <mergeCell ref="M50:M54"/>
    <mergeCell ref="S35:S39"/>
    <mergeCell ref="I40:I44"/>
    <mergeCell ref="J40:J44"/>
    <mergeCell ref="P40:P44"/>
    <mergeCell ref="Q40:Q44"/>
    <mergeCell ref="R40:R44"/>
    <mergeCell ref="S40:S44"/>
    <mergeCell ref="T40:T44"/>
    <mergeCell ref="U42:U44"/>
    <mergeCell ref="B45:B54"/>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AC22:AC25"/>
    <mergeCell ref="AD22:AD25"/>
    <mergeCell ref="O14:O15"/>
    <mergeCell ref="Q14:S14"/>
    <mergeCell ref="P14:P15"/>
    <mergeCell ref="V17:V20"/>
    <mergeCell ref="W17:W20"/>
    <mergeCell ref="X17:X20"/>
    <mergeCell ref="V22:V25"/>
    <mergeCell ref="W22:W25"/>
    <mergeCell ref="X22:X25"/>
    <mergeCell ref="W26:W29"/>
    <mergeCell ref="P26:P29"/>
    <mergeCell ref="T26:T29"/>
    <mergeCell ref="U26:U29"/>
    <mergeCell ref="S26:S29"/>
    <mergeCell ref="P17:P20"/>
    <mergeCell ref="T17:T20"/>
    <mergeCell ref="U17:U20"/>
    <mergeCell ref="R16:R20"/>
    <mergeCell ref="T14:X14"/>
    <mergeCell ref="O17:O20"/>
    <mergeCell ref="Q16:Q20"/>
    <mergeCell ref="Z14:Z15"/>
    <mergeCell ref="Y22:Y25"/>
    <mergeCell ref="Z22:Z25"/>
    <mergeCell ref="O22:O25"/>
    <mergeCell ref="P22:P25"/>
    <mergeCell ref="T22:T25"/>
    <mergeCell ref="U22:U25"/>
    <mergeCell ref="Q21:Q25"/>
    <mergeCell ref="R21:R2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Y17:Y20"/>
    <mergeCell ref="Z17:Z20"/>
    <mergeCell ref="AA17:AA20"/>
    <mergeCell ref="AB17:AB20"/>
    <mergeCell ref="AC17:AC20"/>
    <mergeCell ref="AD17:AD20"/>
    <mergeCell ref="AE17:AE20"/>
    <mergeCell ref="AF17:AF20"/>
    <mergeCell ref="AA37:AA39"/>
    <mergeCell ref="AB37:AB39"/>
    <mergeCell ref="AA33:AA34"/>
    <mergeCell ref="Y37:Y39"/>
    <mergeCell ref="S50:S54"/>
    <mergeCell ref="R50:R54"/>
    <mergeCell ref="R45:R49"/>
    <mergeCell ref="W58:W59"/>
    <mergeCell ref="Y46:Y49"/>
    <mergeCell ref="Z58:Z59"/>
    <mergeCell ref="AA58:AA59"/>
    <mergeCell ref="T30:T34"/>
    <mergeCell ref="U30:U34"/>
    <mergeCell ref="V30:V34"/>
    <mergeCell ref="W30:W34"/>
    <mergeCell ref="X30:X34"/>
    <mergeCell ref="S45:S49"/>
    <mergeCell ref="U51:U54"/>
    <mergeCell ref="V51:V54"/>
    <mergeCell ref="W51:W54"/>
    <mergeCell ref="X35:X39"/>
    <mergeCell ref="X58:X59"/>
    <mergeCell ref="C95:C99"/>
    <mergeCell ref="C90:C94"/>
    <mergeCell ref="G90:G94"/>
    <mergeCell ref="I90:I94"/>
    <mergeCell ref="J90:J94"/>
    <mergeCell ref="E135:E139"/>
    <mergeCell ref="H88:H89"/>
    <mergeCell ref="C125:C129"/>
    <mergeCell ref="F90:F94"/>
    <mergeCell ref="E87:E89"/>
    <mergeCell ref="E82:E84"/>
    <mergeCell ref="I75:I79"/>
    <mergeCell ref="J75:J79"/>
    <mergeCell ref="E90:E91"/>
    <mergeCell ref="F73:F74"/>
    <mergeCell ref="C75:C79"/>
    <mergeCell ref="C130:C134"/>
    <mergeCell ref="G130:G134"/>
    <mergeCell ref="I130:I134"/>
    <mergeCell ref="J130:J134"/>
    <mergeCell ref="C100:C104"/>
    <mergeCell ref="C115:C119"/>
    <mergeCell ref="J105:J109"/>
    <mergeCell ref="F78:F79"/>
    <mergeCell ref="H78:H79"/>
    <mergeCell ref="I120:I124"/>
    <mergeCell ref="G115:G119"/>
    <mergeCell ref="H122:H124"/>
    <mergeCell ref="G120:G124"/>
    <mergeCell ref="J120:J124"/>
    <mergeCell ref="A55:A74"/>
    <mergeCell ref="B55:B74"/>
    <mergeCell ref="E56:E59"/>
    <mergeCell ref="H58:H59"/>
    <mergeCell ref="F58:F59"/>
    <mergeCell ref="C70:C74"/>
    <mergeCell ref="G70:G74"/>
    <mergeCell ref="I70:I74"/>
    <mergeCell ref="J70:J74"/>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C55:C59"/>
    <mergeCell ref="F82:F84"/>
    <mergeCell ref="E62:E64"/>
    <mergeCell ref="H62:H64"/>
    <mergeCell ref="E115:E119"/>
    <mergeCell ref="E120:E124"/>
    <mergeCell ref="J65:J69"/>
    <mergeCell ref="G75:G79"/>
    <mergeCell ref="A178:A201"/>
    <mergeCell ref="B178:B201"/>
    <mergeCell ref="C187:C191"/>
    <mergeCell ref="G187:G191"/>
    <mergeCell ref="I187:I191"/>
    <mergeCell ref="J187:J191"/>
    <mergeCell ref="K187:K191"/>
    <mergeCell ref="L187:L191"/>
    <mergeCell ref="M187:M191"/>
    <mergeCell ref="C182:C186"/>
    <mergeCell ref="G182:G186"/>
    <mergeCell ref="I182:I186"/>
    <mergeCell ref="J182:J186"/>
    <mergeCell ref="K182:K186"/>
    <mergeCell ref="L182:L186"/>
    <mergeCell ref="M182:M186"/>
    <mergeCell ref="C178:C181"/>
    <mergeCell ref="C197:C201"/>
    <mergeCell ref="I192:I196"/>
    <mergeCell ref="J192:J196"/>
    <mergeCell ref="E184:E186"/>
    <mergeCell ref="F184:F186"/>
    <mergeCell ref="H184:H186"/>
    <mergeCell ref="G178:G181"/>
    <mergeCell ref="H193:H196"/>
    <mergeCell ref="F190:F191"/>
    <mergeCell ref="C192:C196"/>
    <mergeCell ref="K192:K196"/>
    <mergeCell ref="L192:L196"/>
    <mergeCell ref="E178:E179"/>
    <mergeCell ref="E182:E183"/>
    <mergeCell ref="E189:E191"/>
    <mergeCell ref="N21:N25"/>
    <mergeCell ref="S21:S25"/>
    <mergeCell ref="L21:L25"/>
    <mergeCell ref="M21:M25"/>
    <mergeCell ref="I30:I34"/>
    <mergeCell ref="Q30:Q34"/>
    <mergeCell ref="N30:N34"/>
    <mergeCell ref="K26:K29"/>
    <mergeCell ref="R26:R29"/>
    <mergeCell ref="M26:M29"/>
    <mergeCell ref="L26:L29"/>
    <mergeCell ref="R30:R34"/>
    <mergeCell ref="I21:I25"/>
    <mergeCell ref="J21:J25"/>
    <mergeCell ref="K21:K25"/>
    <mergeCell ref="N115:N119"/>
    <mergeCell ref="Q115:Q119"/>
    <mergeCell ref="R115:R119"/>
    <mergeCell ref="S115:S119"/>
    <mergeCell ref="I115:I119"/>
    <mergeCell ref="J115:J119"/>
    <mergeCell ref="K115:K119"/>
    <mergeCell ref="L115:L119"/>
    <mergeCell ref="M115:M119"/>
    <mergeCell ref="O60:O64"/>
    <mergeCell ref="P60:P64"/>
    <mergeCell ref="S105:S109"/>
    <mergeCell ref="M60:M64"/>
    <mergeCell ref="O72:O74"/>
    <mergeCell ref="Q60:Q64"/>
    <mergeCell ref="R60:R64"/>
    <mergeCell ref="R65:R69"/>
    <mergeCell ref="J60:J64"/>
    <mergeCell ref="K60:K64"/>
    <mergeCell ref="H116:H119"/>
    <mergeCell ref="J125:J12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L60:L64"/>
    <mergeCell ref="H95:H99"/>
    <mergeCell ref="L65:L69"/>
    <mergeCell ref="L90:L94"/>
    <mergeCell ref="L95:L99"/>
    <mergeCell ref="K105:K109"/>
    <mergeCell ref="L45:L49"/>
    <mergeCell ref="M45:M49"/>
    <mergeCell ref="R135:R139"/>
    <mergeCell ref="E100:E101"/>
    <mergeCell ref="E102:E104"/>
    <mergeCell ref="L100:L104"/>
    <mergeCell ref="O100:O104"/>
    <mergeCell ref="P100:P104"/>
    <mergeCell ref="Q145:Q149"/>
    <mergeCell ref="Q125:Q129"/>
    <mergeCell ref="R125:R129"/>
    <mergeCell ref="H72:H74"/>
    <mergeCell ref="P90:P94"/>
    <mergeCell ref="I105:I109"/>
    <mergeCell ref="M105:M109"/>
    <mergeCell ref="O65:O69"/>
    <mergeCell ref="P65:P69"/>
    <mergeCell ref="M135:M139"/>
    <mergeCell ref="H136:H139"/>
    <mergeCell ref="K130:K134"/>
    <mergeCell ref="K125:K129"/>
    <mergeCell ref="P95:P99"/>
    <mergeCell ref="K120:K124"/>
    <mergeCell ref="L120:L124"/>
    <mergeCell ref="M120:M124"/>
    <mergeCell ref="P105:P109"/>
    <mergeCell ref="C174:C177"/>
    <mergeCell ref="G174:G177"/>
    <mergeCell ref="H176:H177"/>
    <mergeCell ref="I174:I177"/>
    <mergeCell ref="J174:J177"/>
    <mergeCell ref="K174:K177"/>
    <mergeCell ref="L174:L177"/>
    <mergeCell ref="E160:E162"/>
    <mergeCell ref="F160:F162"/>
    <mergeCell ref="Q168:Q173"/>
    <mergeCell ref="R168:R173"/>
    <mergeCell ref="S168:S173"/>
    <mergeCell ref="S65:S69"/>
    <mergeCell ref="X51:X54"/>
    <mergeCell ref="T58:T59"/>
    <mergeCell ref="U58:U59"/>
    <mergeCell ref="V58:V59"/>
    <mergeCell ref="Q65:Q69"/>
    <mergeCell ref="J55:J59"/>
    <mergeCell ref="E76:E79"/>
    <mergeCell ref="G95:G99"/>
    <mergeCell ref="N75:N79"/>
    <mergeCell ref="R155:R157"/>
    <mergeCell ref="N145:N149"/>
    <mergeCell ref="O115:O119"/>
    <mergeCell ref="P115:P119"/>
    <mergeCell ref="T115:T119"/>
    <mergeCell ref="N110:N114"/>
    <mergeCell ref="O110:O114"/>
    <mergeCell ref="F143:F144"/>
    <mergeCell ref="P130:P134"/>
    <mergeCell ref="T130:T134"/>
    <mergeCell ref="N158:N162"/>
    <mergeCell ref="L168:L172"/>
    <mergeCell ref="E163:E164"/>
    <mergeCell ref="P110:P114"/>
    <mergeCell ref="L163:L167"/>
    <mergeCell ref="J140:J144"/>
    <mergeCell ref="K140:K144"/>
    <mergeCell ref="N105:N109"/>
    <mergeCell ref="D158:D162"/>
    <mergeCell ref="E145:E149"/>
    <mergeCell ref="L145:L149"/>
    <mergeCell ref="G158:G162"/>
    <mergeCell ref="I158:I162"/>
    <mergeCell ref="J158:J162"/>
    <mergeCell ref="E105:E106"/>
    <mergeCell ref="G105:G109"/>
    <mergeCell ref="M110:M114"/>
    <mergeCell ref="G135:G139"/>
    <mergeCell ref="O105:O109"/>
    <mergeCell ref="N130:N134"/>
    <mergeCell ref="E180:E181"/>
    <mergeCell ref="H179:H181"/>
    <mergeCell ref="M163:M167"/>
    <mergeCell ref="H83:H84"/>
    <mergeCell ref="A163:A177"/>
    <mergeCell ref="B163:B177"/>
    <mergeCell ref="M100:M104"/>
    <mergeCell ref="N100:N104"/>
    <mergeCell ref="O81:O84"/>
    <mergeCell ref="A155:A162"/>
    <mergeCell ref="B155:B162"/>
    <mergeCell ref="L130:L134"/>
    <mergeCell ref="M130:M134"/>
    <mergeCell ref="E130:E134"/>
    <mergeCell ref="H131:H134"/>
    <mergeCell ref="O130:O134"/>
    <mergeCell ref="C120:C124"/>
    <mergeCell ref="C105:C109"/>
    <mergeCell ref="C110:C114"/>
    <mergeCell ref="C135:C139"/>
    <mergeCell ref="I85:I89"/>
    <mergeCell ref="J85:J89"/>
    <mergeCell ref="K100:K104"/>
    <mergeCell ref="G155:G157"/>
    <mergeCell ref="I155:I157"/>
    <mergeCell ref="J155:J157"/>
    <mergeCell ref="E156:E157"/>
    <mergeCell ref="F156:F157"/>
    <mergeCell ref="D155:D157"/>
    <mergeCell ref="I168:I173"/>
    <mergeCell ref="J168:J173"/>
    <mergeCell ref="N168:N173"/>
    <mergeCell ref="C259:C263"/>
    <mergeCell ref="G259:G263"/>
    <mergeCell ref="C219:C222"/>
    <mergeCell ref="G219:G222"/>
    <mergeCell ref="I259:I263"/>
    <mergeCell ref="J259:J263"/>
    <mergeCell ref="H208:H210"/>
    <mergeCell ref="N211:N214"/>
    <mergeCell ref="G207:G210"/>
    <mergeCell ref="I207:I210"/>
    <mergeCell ref="J207:J210"/>
    <mergeCell ref="K207:K210"/>
    <mergeCell ref="H238:H239"/>
    <mergeCell ref="I248:I253"/>
    <mergeCell ref="M248:M253"/>
    <mergeCell ref="K254:K258"/>
    <mergeCell ref="C228:C232"/>
    <mergeCell ref="D236:D237"/>
    <mergeCell ref="G215:G218"/>
    <mergeCell ref="I215:I218"/>
    <mergeCell ref="J215:J218"/>
    <mergeCell ref="K215:K218"/>
    <mergeCell ref="L215:L218"/>
    <mergeCell ref="M215:M218"/>
    <mergeCell ref="N215:N218"/>
    <mergeCell ref="C223:C227"/>
    <mergeCell ref="C207:C210"/>
    <mergeCell ref="C211:C214"/>
    <mergeCell ref="E216:E218"/>
    <mergeCell ref="C215:C218"/>
    <mergeCell ref="J223:J227"/>
    <mergeCell ref="K223:K227"/>
    <mergeCell ref="N243:N247"/>
    <mergeCell ref="I228:I232"/>
    <mergeCell ref="J228:J232"/>
    <mergeCell ref="G238:G242"/>
    <mergeCell ref="I238:I242"/>
    <mergeCell ref="G233:G237"/>
    <mergeCell ref="F200:F201"/>
    <mergeCell ref="F205:F206"/>
    <mergeCell ref="F217:F218"/>
    <mergeCell ref="H213:H214"/>
    <mergeCell ref="N197:N201"/>
    <mergeCell ref="E254:E258"/>
    <mergeCell ref="C243:C247"/>
    <mergeCell ref="G243:G247"/>
    <mergeCell ref="C238:C242"/>
    <mergeCell ref="C202:C206"/>
    <mergeCell ref="G202:G206"/>
    <mergeCell ref="I202:I206"/>
    <mergeCell ref="L223:L227"/>
    <mergeCell ref="F225:F227"/>
    <mergeCell ref="H225:H227"/>
    <mergeCell ref="H199:H201"/>
    <mergeCell ref="K243:K247"/>
    <mergeCell ref="L243:L247"/>
    <mergeCell ref="N238:N242"/>
    <mergeCell ref="E248:E253"/>
    <mergeCell ref="E243:E247"/>
    <mergeCell ref="E233:E237"/>
    <mergeCell ref="E238:E242"/>
    <mergeCell ref="E212:E214"/>
    <mergeCell ref="F212:F214"/>
    <mergeCell ref="G223:G227"/>
    <mergeCell ref="K259:K263"/>
    <mergeCell ref="O197:O201"/>
    <mergeCell ref="L259:L263"/>
    <mergeCell ref="M259:M263"/>
    <mergeCell ref="N248:N253"/>
    <mergeCell ref="C254:C258"/>
    <mergeCell ref="Q197:Q201"/>
    <mergeCell ref="R197:R201"/>
    <mergeCell ref="K202:K206"/>
    <mergeCell ref="L202:L206"/>
    <mergeCell ref="S192:S196"/>
    <mergeCell ref="R182:R186"/>
    <mergeCell ref="F262:F263"/>
    <mergeCell ref="G228:G232"/>
    <mergeCell ref="Q259:Q263"/>
    <mergeCell ref="F223:F224"/>
    <mergeCell ref="O223:O224"/>
    <mergeCell ref="N192:N196"/>
    <mergeCell ref="R259:R263"/>
    <mergeCell ref="S259:S263"/>
    <mergeCell ref="E260:E263"/>
    <mergeCell ref="N202:N206"/>
    <mergeCell ref="E187:E188"/>
    <mergeCell ref="E192:E193"/>
    <mergeCell ref="E194:E196"/>
    <mergeCell ref="E198:E201"/>
    <mergeCell ref="N259:N263"/>
    <mergeCell ref="H262:H263"/>
    <mergeCell ref="D223:D227"/>
    <mergeCell ref="E223:E227"/>
    <mergeCell ref="E203:E206"/>
    <mergeCell ref="F231:F232"/>
    <mergeCell ref="W223:W227"/>
    <mergeCell ref="O252:O253"/>
    <mergeCell ref="T254:T258"/>
    <mergeCell ref="T240:T242"/>
    <mergeCell ref="U255:U258"/>
    <mergeCell ref="V255:V258"/>
    <mergeCell ref="S182:S186"/>
    <mergeCell ref="Q202:Q206"/>
    <mergeCell ref="R202:R206"/>
    <mergeCell ref="T229:T230"/>
    <mergeCell ref="U229:U230"/>
    <mergeCell ref="V229:V230"/>
    <mergeCell ref="T238:T239"/>
    <mergeCell ref="U238:U239"/>
    <mergeCell ref="O230:O232"/>
    <mergeCell ref="P228:P232"/>
    <mergeCell ref="W228:W232"/>
    <mergeCell ref="W233:W237"/>
    <mergeCell ref="Q182:Q186"/>
    <mergeCell ref="Q187:Q191"/>
    <mergeCell ref="R215:R218"/>
    <mergeCell ref="T236:T237"/>
    <mergeCell ref="U236:U237"/>
    <mergeCell ref="R187:R191"/>
    <mergeCell ref="S187:S191"/>
    <mergeCell ref="S197:S201"/>
    <mergeCell ref="V226:V227"/>
    <mergeCell ref="T223:T227"/>
    <mergeCell ref="U224:U227"/>
    <mergeCell ref="S215:S218"/>
    <mergeCell ref="T211:T214"/>
    <mergeCell ref="T207:T210"/>
    <mergeCell ref="J95:J99"/>
    <mergeCell ref="S140:S144"/>
    <mergeCell ref="R130:R134"/>
    <mergeCell ref="S130:S134"/>
    <mergeCell ref="O76:O79"/>
    <mergeCell ref="N85:N89"/>
    <mergeCell ref="I95:I99"/>
    <mergeCell ref="K90:K94"/>
    <mergeCell ref="Q95:Q99"/>
    <mergeCell ref="N120:N124"/>
    <mergeCell ref="Q120:Q124"/>
    <mergeCell ref="R120:R124"/>
    <mergeCell ref="O120:O124"/>
    <mergeCell ref="P120:P124"/>
    <mergeCell ref="N140:N144"/>
    <mergeCell ref="O140:O144"/>
    <mergeCell ref="S135:S139"/>
    <mergeCell ref="Q130:Q134"/>
    <mergeCell ref="P140:P144"/>
    <mergeCell ref="M140:M144"/>
    <mergeCell ref="K95:K99"/>
    <mergeCell ref="S120:S124"/>
    <mergeCell ref="P80:P84"/>
    <mergeCell ref="S125:S129"/>
    <mergeCell ref="O90:O92"/>
    <mergeCell ref="O86:O89"/>
    <mergeCell ref="P85:P89"/>
    <mergeCell ref="K85:K89"/>
    <mergeCell ref="L85:L89"/>
    <mergeCell ref="M85:M89"/>
    <mergeCell ref="Q110:Q114"/>
    <mergeCell ref="R110:R114"/>
    <mergeCell ref="AB100:AB104"/>
    <mergeCell ref="AB105:AB109"/>
    <mergeCell ref="Y110:Y114"/>
    <mergeCell ref="Z110:Z114"/>
    <mergeCell ref="AA110:AA114"/>
    <mergeCell ref="AB110:AB114"/>
    <mergeCell ref="T120:T124"/>
    <mergeCell ref="W125:W129"/>
    <mergeCell ref="W140:W144"/>
    <mergeCell ref="O164:O167"/>
    <mergeCell ref="P158:P162"/>
    <mergeCell ref="AA164:AA167"/>
    <mergeCell ref="W145:W149"/>
    <mergeCell ref="W135:W139"/>
    <mergeCell ref="Q140:Q144"/>
    <mergeCell ref="R140:R144"/>
    <mergeCell ref="U130:U132"/>
    <mergeCell ref="Q100:Q104"/>
    <mergeCell ref="Y120:Y124"/>
    <mergeCell ref="Z120:Z124"/>
    <mergeCell ref="W130:W134"/>
    <mergeCell ref="U133:U134"/>
    <mergeCell ref="T100:T101"/>
    <mergeCell ref="U100:U101"/>
    <mergeCell ref="T125:T129"/>
    <mergeCell ref="U138:U139"/>
    <mergeCell ref="V135:V137"/>
    <mergeCell ref="S110:S114"/>
    <mergeCell ref="Q105:Q109"/>
    <mergeCell ref="R105:R109"/>
    <mergeCell ref="T140:T144"/>
    <mergeCell ref="Q135:Q139"/>
    <mergeCell ref="Y61:Y64"/>
    <mergeCell ref="Z61:Z64"/>
    <mergeCell ref="AA61:AA64"/>
    <mergeCell ref="Y65:Y69"/>
    <mergeCell ref="Z65:Z69"/>
    <mergeCell ref="AA65:AA69"/>
    <mergeCell ref="X61:X64"/>
    <mergeCell ref="Y58:Y59"/>
    <mergeCell ref="W61:W64"/>
    <mergeCell ref="V88:V89"/>
    <mergeCell ref="W88:W89"/>
    <mergeCell ref="X88:X89"/>
    <mergeCell ref="V100:V101"/>
    <mergeCell ref="W100:W101"/>
    <mergeCell ref="Y86:Y89"/>
    <mergeCell ref="Z86:Z89"/>
    <mergeCell ref="AA86:AA89"/>
    <mergeCell ref="V77:V79"/>
    <mergeCell ref="AA75:AA79"/>
    <mergeCell ref="W77:W79"/>
    <mergeCell ref="X77:X79"/>
    <mergeCell ref="V75:V76"/>
    <mergeCell ref="W75:W76"/>
    <mergeCell ref="Y81:Y84"/>
    <mergeCell ref="Z81:Z84"/>
    <mergeCell ref="AA81:AA84"/>
    <mergeCell ref="AA90:AA94"/>
    <mergeCell ref="Z100:Z104"/>
    <mergeCell ref="AA100:AA104"/>
    <mergeCell ref="V95:V99"/>
    <mergeCell ref="W95:W99"/>
    <mergeCell ref="Z105:Z109"/>
    <mergeCell ref="AA105:AA109"/>
    <mergeCell ref="S70:S74"/>
    <mergeCell ref="T75:T76"/>
    <mergeCell ref="U75:U76"/>
    <mergeCell ref="S80:S84"/>
    <mergeCell ref="R90:R94"/>
    <mergeCell ref="S90:S94"/>
    <mergeCell ref="R95:R99"/>
    <mergeCell ref="S95:S99"/>
    <mergeCell ref="S100:S104"/>
    <mergeCell ref="Y115:Y119"/>
    <mergeCell ref="Z115:Z119"/>
    <mergeCell ref="AA115:AA119"/>
    <mergeCell ref="W90:W94"/>
    <mergeCell ref="X90:X94"/>
    <mergeCell ref="X95:X99"/>
    <mergeCell ref="T95:T99"/>
    <mergeCell ref="T90:T94"/>
    <mergeCell ref="U90:U94"/>
    <mergeCell ref="V90:V94"/>
    <mergeCell ref="Y100:Y104"/>
    <mergeCell ref="X100:X101"/>
    <mergeCell ref="T102:T104"/>
    <mergeCell ref="U102:U104"/>
    <mergeCell ref="V102:V104"/>
    <mergeCell ref="W102:W104"/>
    <mergeCell ref="X102:X104"/>
    <mergeCell ref="U95:U99"/>
    <mergeCell ref="S75:S79"/>
    <mergeCell ref="T88:T89"/>
    <mergeCell ref="S85:S89"/>
    <mergeCell ref="Y95:Y99"/>
    <mergeCell ref="X170:X172"/>
    <mergeCell ref="T170:T172"/>
    <mergeCell ref="T164:T167"/>
    <mergeCell ref="U170:U172"/>
    <mergeCell ref="V170:V172"/>
    <mergeCell ref="W170:W172"/>
    <mergeCell ref="F166:F167"/>
    <mergeCell ref="G163:G167"/>
    <mergeCell ref="C163:C167"/>
    <mergeCell ref="H165:H167"/>
    <mergeCell ref="I163:I167"/>
    <mergeCell ref="J163:J167"/>
    <mergeCell ref="K168:K172"/>
    <mergeCell ref="X164:X167"/>
    <mergeCell ref="V164:V167"/>
    <mergeCell ref="W164:W167"/>
    <mergeCell ref="P163:P167"/>
    <mergeCell ref="Q163:Q167"/>
    <mergeCell ref="E165:E167"/>
    <mergeCell ref="E168:E173"/>
    <mergeCell ref="R163:R167"/>
    <mergeCell ref="S163:S167"/>
    <mergeCell ref="Y105:Y109"/>
    <mergeCell ref="R100:R104"/>
    <mergeCell ref="U164:U167"/>
    <mergeCell ref="N163:N167"/>
    <mergeCell ref="K163:K167"/>
    <mergeCell ref="O156:O157"/>
    <mergeCell ref="U156:U157"/>
    <mergeCell ref="O125:O129"/>
    <mergeCell ref="P125:P129"/>
    <mergeCell ref="U187:U191"/>
    <mergeCell ref="T182:T186"/>
    <mergeCell ref="U182:U186"/>
    <mergeCell ref="Q178:Q181"/>
    <mergeCell ref="R178:R181"/>
    <mergeCell ref="S178:S181"/>
    <mergeCell ref="P182:P186"/>
    <mergeCell ref="R174:R177"/>
    <mergeCell ref="W192:W196"/>
    <mergeCell ref="X187:X191"/>
    <mergeCell ref="T192:T196"/>
    <mergeCell ref="U192:U196"/>
    <mergeCell ref="V192:V196"/>
    <mergeCell ref="O192:O196"/>
    <mergeCell ref="P192:P196"/>
    <mergeCell ref="X182:X186"/>
    <mergeCell ref="V182:V186"/>
    <mergeCell ref="W182:W186"/>
    <mergeCell ref="P178:P181"/>
    <mergeCell ref="T178:T181"/>
    <mergeCell ref="O187:O191"/>
    <mergeCell ref="P187:P191"/>
    <mergeCell ref="T187:T191"/>
    <mergeCell ref="W178:W181"/>
    <mergeCell ref="V176:V177"/>
    <mergeCell ref="X176:X177"/>
    <mergeCell ref="U178:U181"/>
    <mergeCell ref="V178:V181"/>
    <mergeCell ref="V187:V191"/>
    <mergeCell ref="W187:W191"/>
    <mergeCell ref="AC140:AC144"/>
    <mergeCell ref="AB140:AB144"/>
    <mergeCell ref="AC135:AC139"/>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85:AC89"/>
    <mergeCell ref="AD85:AD89"/>
    <mergeCell ref="AC100:AC104"/>
    <mergeCell ref="AD100:AD104"/>
    <mergeCell ref="AE100:AE104"/>
    <mergeCell ref="AF100:AF104"/>
    <mergeCell ref="AC95:AC99"/>
    <mergeCell ref="AD95:AD99"/>
    <mergeCell ref="AC145:AC149"/>
    <mergeCell ref="H160:H162"/>
    <mergeCell ref="U161:U162"/>
    <mergeCell ref="V161:V162"/>
    <mergeCell ref="X161:X162"/>
    <mergeCell ref="Y161:Y162"/>
    <mergeCell ref="Z161:Z162"/>
    <mergeCell ref="AB161:AB162"/>
    <mergeCell ref="AC161:AC162"/>
    <mergeCell ref="AD161:AD162"/>
    <mergeCell ref="AF161:AF162"/>
    <mergeCell ref="AD145:AD149"/>
    <mergeCell ref="AE145:AE149"/>
    <mergeCell ref="AF145:AF149"/>
    <mergeCell ref="W155:W157"/>
    <mergeCell ref="X156:X157"/>
    <mergeCell ref="W158:W162"/>
    <mergeCell ref="S155:S157"/>
    <mergeCell ref="S158:S162"/>
    <mergeCell ref="L155:L157"/>
    <mergeCell ref="Y145:Y149"/>
    <mergeCell ref="Z145:Z149"/>
    <mergeCell ref="AA145:AA149"/>
    <mergeCell ref="Q158:Q162"/>
    <mergeCell ref="S145:S149"/>
    <mergeCell ref="P145:P149"/>
    <mergeCell ref="R145:R149"/>
    <mergeCell ref="T145:T149"/>
    <mergeCell ref="M145:M149"/>
    <mergeCell ref="R158:R162"/>
    <mergeCell ref="K155:K157"/>
    <mergeCell ref="Q155:Q157"/>
    <mergeCell ref="AB86:AB89"/>
    <mergeCell ref="X75:X76"/>
    <mergeCell ref="T77:T79"/>
    <mergeCell ref="U77:U79"/>
    <mergeCell ref="Q80:Q84"/>
    <mergeCell ref="R80:R84"/>
    <mergeCell ref="P75:P79"/>
    <mergeCell ref="AB75:AB79"/>
    <mergeCell ref="AB81:AB84"/>
    <mergeCell ref="Y75:Y79"/>
    <mergeCell ref="AB90:AB94"/>
    <mergeCell ref="Y90:Y94"/>
    <mergeCell ref="Z90:Z94"/>
    <mergeCell ref="Q75:Q79"/>
    <mergeCell ref="D265:D266"/>
    <mergeCell ref="E107:E109"/>
    <mergeCell ref="T106:T109"/>
    <mergeCell ref="U106:U109"/>
    <mergeCell ref="V106:V109"/>
    <mergeCell ref="W106:W109"/>
    <mergeCell ref="X106:X109"/>
    <mergeCell ref="U145:U146"/>
    <mergeCell ref="U147:U149"/>
    <mergeCell ref="V145:V146"/>
    <mergeCell ref="V147:V149"/>
    <mergeCell ref="X145:X146"/>
    <mergeCell ref="X147:X149"/>
    <mergeCell ref="W150:W154"/>
    <mergeCell ref="U150:U152"/>
    <mergeCell ref="U153:U154"/>
    <mergeCell ref="V150:V152"/>
    <mergeCell ref="V153:V154"/>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5:M157"/>
    <mergeCell ref="V156:V157"/>
    <mergeCell ref="H146:H149"/>
    <mergeCell ref="K145:K149"/>
    <mergeCell ref="F148:F149"/>
    <mergeCell ref="AE155:AE157"/>
    <mergeCell ref="AC156:AC157"/>
    <mergeCell ref="AD156:AD157"/>
    <mergeCell ref="AF156:AF157"/>
    <mergeCell ref="AC120:AC124"/>
    <mergeCell ref="X135:X137"/>
    <mergeCell ref="X138:X139"/>
    <mergeCell ref="U140:U142"/>
    <mergeCell ref="U143:U144"/>
    <mergeCell ref="V140:V142"/>
    <mergeCell ref="V143:V144"/>
    <mergeCell ref="X140:X143"/>
    <mergeCell ref="AE158:AE162"/>
    <mergeCell ref="AK16:AK20"/>
    <mergeCell ref="AL16:AL20"/>
    <mergeCell ref="AK21:AK25"/>
    <mergeCell ref="AL21:AL25"/>
    <mergeCell ref="AK26:AK29"/>
    <mergeCell ref="AL26:AL29"/>
    <mergeCell ref="AK30:AK34"/>
    <mergeCell ref="AL30:AL34"/>
    <mergeCell ref="AK35:AK39"/>
    <mergeCell ref="AL35:AL39"/>
    <mergeCell ref="AK40:AK44"/>
    <mergeCell ref="AL40:AL44"/>
    <mergeCell ref="AK45:AK49"/>
    <mergeCell ref="AL45:AL49"/>
    <mergeCell ref="AK50:AK54"/>
    <mergeCell ref="AL50:AL54"/>
    <mergeCell ref="AK55:AK59"/>
    <mergeCell ref="AL55:AL59"/>
    <mergeCell ref="AL155:AL157"/>
    <mergeCell ref="AK158:AK162"/>
    <mergeCell ref="AL158:AL162"/>
    <mergeCell ref="AE140:AE144"/>
    <mergeCell ref="AF140:AF144"/>
    <mergeCell ref="AK60:AK64"/>
    <mergeCell ref="AL60:AL64"/>
    <mergeCell ref="AK65:AK69"/>
    <mergeCell ref="AL65:AL69"/>
    <mergeCell ref="AK70:AK74"/>
    <mergeCell ref="AL70:AL74"/>
    <mergeCell ref="AK75:AK79"/>
    <mergeCell ref="AL75:AL79"/>
    <mergeCell ref="AK80:AK84"/>
    <mergeCell ref="AL80:AL84"/>
    <mergeCell ref="AK85:AK89"/>
    <mergeCell ref="AL85:AL89"/>
    <mergeCell ref="AK90:AK94"/>
    <mergeCell ref="AL90:AL94"/>
    <mergeCell ref="AK95:AK99"/>
    <mergeCell ref="AL95:AL99"/>
    <mergeCell ref="AK100:AK104"/>
    <mergeCell ref="AL100:AL104"/>
    <mergeCell ref="AE75:AE79"/>
    <mergeCell ref="AF75:AF79"/>
    <mergeCell ref="AC75:AC79"/>
    <mergeCell ref="AC80:AC84"/>
    <mergeCell ref="AD80:AD84"/>
    <mergeCell ref="AE80:AE84"/>
    <mergeCell ref="AC90:AC94"/>
    <mergeCell ref="AD90:AD94"/>
    <mergeCell ref="AE95:AE99"/>
    <mergeCell ref="AF95:AF99"/>
    <mergeCell ref="AD75:AD79"/>
    <mergeCell ref="AL105:AL109"/>
    <mergeCell ref="AK110:AK114"/>
    <mergeCell ref="AL110:AL114"/>
    <mergeCell ref="AK115:AK119"/>
    <mergeCell ref="AL115:AL119"/>
    <mergeCell ref="AK120:AK124"/>
    <mergeCell ref="AL120:AL124"/>
    <mergeCell ref="AK125:AK129"/>
    <mergeCell ref="AL125:AL129"/>
    <mergeCell ref="AK130:AK134"/>
    <mergeCell ref="AL130:AL134"/>
    <mergeCell ref="AK135:AK139"/>
    <mergeCell ref="AL135:AL139"/>
    <mergeCell ref="AK140:AK144"/>
    <mergeCell ref="AL140:AL144"/>
    <mergeCell ref="AK145:AK149"/>
    <mergeCell ref="AL145:AL149"/>
    <mergeCell ref="AL163:AL167"/>
    <mergeCell ref="AK168:AK173"/>
    <mergeCell ref="AL168:AL173"/>
    <mergeCell ref="AK174:AK177"/>
    <mergeCell ref="AL174:AL177"/>
    <mergeCell ref="AK178:AK181"/>
    <mergeCell ref="AL178:AL181"/>
    <mergeCell ref="AK182:AK186"/>
    <mergeCell ref="AL182:AL186"/>
    <mergeCell ref="AK187:AK191"/>
    <mergeCell ref="AL187:AL191"/>
    <mergeCell ref="AK192:AK196"/>
    <mergeCell ref="AL192:AL196"/>
    <mergeCell ref="X221:X222"/>
    <mergeCell ref="F220:F222"/>
    <mergeCell ref="H220:H222"/>
    <mergeCell ref="S174:S177"/>
    <mergeCell ref="T176:T177"/>
    <mergeCell ref="U176:U177"/>
    <mergeCell ref="W176:W177"/>
    <mergeCell ref="T197:T201"/>
    <mergeCell ref="U197:U201"/>
    <mergeCell ref="W219:W222"/>
    <mergeCell ref="M174:M177"/>
    <mergeCell ref="N174:N177"/>
    <mergeCell ref="O176:O177"/>
    <mergeCell ref="O217:O218"/>
    <mergeCell ref="U211:U214"/>
    <mergeCell ref="V211:V214"/>
    <mergeCell ref="N182:N186"/>
    <mergeCell ref="AB211:AB214"/>
    <mergeCell ref="F171:F173"/>
    <mergeCell ref="AK259:AK263"/>
    <mergeCell ref="AL259:AL263"/>
    <mergeCell ref="AK264:AK266"/>
    <mergeCell ref="AL264:AL266"/>
    <mergeCell ref="AK197:AK201"/>
    <mergeCell ref="AL197:AL201"/>
    <mergeCell ref="AK202:AK206"/>
    <mergeCell ref="AL202:AL206"/>
    <mergeCell ref="AK207:AK210"/>
    <mergeCell ref="AL207:AL210"/>
    <mergeCell ref="AK211:AK214"/>
    <mergeCell ref="AL211:AL214"/>
    <mergeCell ref="AK215:AK218"/>
    <mergeCell ref="AL215:AL218"/>
    <mergeCell ref="AK219:AK222"/>
    <mergeCell ref="AL219:AL222"/>
    <mergeCell ref="AK223:AK227"/>
    <mergeCell ref="AL223:AL227"/>
    <mergeCell ref="AK228:AK232"/>
    <mergeCell ref="AK233:AK237"/>
    <mergeCell ref="AL228:AL232"/>
    <mergeCell ref="AL233:AL237"/>
    <mergeCell ref="AL238:AL242"/>
    <mergeCell ref="AL243:AL247"/>
    <mergeCell ref="AL248:AL253"/>
    <mergeCell ref="AL254:AL258"/>
    <mergeCell ref="T65:T69"/>
    <mergeCell ref="U65:U69"/>
    <mergeCell ref="W115:W119"/>
    <mergeCell ref="W120:W124"/>
    <mergeCell ref="K75:K79"/>
    <mergeCell ref="L75:L79"/>
    <mergeCell ref="M75:M79"/>
    <mergeCell ref="H103:H104"/>
    <mergeCell ref="E125:E129"/>
    <mergeCell ref="E92:E94"/>
    <mergeCell ref="E95:E97"/>
    <mergeCell ref="E98:E99"/>
    <mergeCell ref="N95:N99"/>
    <mergeCell ref="AK238:AK242"/>
    <mergeCell ref="AK243:AK247"/>
    <mergeCell ref="AK248:AK253"/>
    <mergeCell ref="AK254:AK258"/>
    <mergeCell ref="AK163:AK167"/>
    <mergeCell ref="X229:X230"/>
    <mergeCell ref="X231:X232"/>
    <mergeCell ref="AK105:AK109"/>
    <mergeCell ref="AD135:AD139"/>
    <mergeCell ref="AE135:AE139"/>
    <mergeCell ref="AF135:AF139"/>
    <mergeCell ref="AD140:AD144"/>
    <mergeCell ref="AK155:AK157"/>
    <mergeCell ref="O93:O94"/>
    <mergeCell ref="AE90:AE94"/>
    <mergeCell ref="AF90:AF94"/>
    <mergeCell ref="Q85:Q89"/>
    <mergeCell ref="R85:R89"/>
    <mergeCell ref="Q90:Q94"/>
    <mergeCell ref="H27:H28"/>
    <mergeCell ref="O26:O27"/>
    <mergeCell ref="O28:O29"/>
    <mergeCell ref="V26:V27"/>
    <mergeCell ref="V28:V29"/>
    <mergeCell ref="X26:X27"/>
    <mergeCell ref="X28:X29"/>
    <mergeCell ref="O36:O37"/>
    <mergeCell ref="O38:O39"/>
    <mergeCell ref="E43:E44"/>
    <mergeCell ref="P45:P49"/>
    <mergeCell ref="T45:T49"/>
    <mergeCell ref="W45:W49"/>
    <mergeCell ref="H52:H54"/>
    <mergeCell ref="P50:P54"/>
    <mergeCell ref="T50:T54"/>
    <mergeCell ref="P55:P59"/>
    <mergeCell ref="Q55:Q59"/>
    <mergeCell ref="M55:M59"/>
    <mergeCell ref="J26:J29"/>
    <mergeCell ref="I26:I29"/>
    <mergeCell ref="Q26:Q29"/>
    <mergeCell ref="K55:K59"/>
    <mergeCell ref="R55:R59"/>
    <mergeCell ref="S55:S59"/>
    <mergeCell ref="Q50:Q54"/>
    <mergeCell ref="Q45:Q49"/>
    <mergeCell ref="P35:P39"/>
    <mergeCell ref="G45:G49"/>
    <mergeCell ref="I45:I49"/>
    <mergeCell ref="J45:J49"/>
    <mergeCell ref="K45:K49"/>
    <mergeCell ref="P70:P74"/>
    <mergeCell ref="T81:T84"/>
    <mergeCell ref="U81:U84"/>
    <mergeCell ref="V81:V84"/>
    <mergeCell ref="W81:W84"/>
    <mergeCell ref="X81:X84"/>
    <mergeCell ref="U115:U118"/>
    <mergeCell ref="V115:V118"/>
    <mergeCell ref="X115:X118"/>
    <mergeCell ref="U120:U123"/>
    <mergeCell ref="V120:V123"/>
    <mergeCell ref="X120:X123"/>
    <mergeCell ref="U125:U127"/>
    <mergeCell ref="U128:U129"/>
    <mergeCell ref="V125:V127"/>
    <mergeCell ref="V128:V129"/>
    <mergeCell ref="X125:X127"/>
    <mergeCell ref="X128:X129"/>
    <mergeCell ref="R75:R79"/>
    <mergeCell ref="U88:U89"/>
    <mergeCell ref="X150:X152"/>
    <mergeCell ref="X153:X154"/>
    <mergeCell ref="P155:P157"/>
    <mergeCell ref="T155:T157"/>
    <mergeCell ref="T158:T159"/>
    <mergeCell ref="T160:T162"/>
    <mergeCell ref="P168:P173"/>
    <mergeCell ref="P174:P177"/>
    <mergeCell ref="A115:A154"/>
    <mergeCell ref="B115:B154"/>
    <mergeCell ref="D145:D154"/>
    <mergeCell ref="E150:E154"/>
    <mergeCell ref="G150:G154"/>
    <mergeCell ref="H151:H154"/>
    <mergeCell ref="N150:N154"/>
    <mergeCell ref="I150:I154"/>
    <mergeCell ref="O150:O154"/>
    <mergeCell ref="P150:P154"/>
    <mergeCell ref="Q150:Q154"/>
    <mergeCell ref="R150:R154"/>
    <mergeCell ref="S150:S154"/>
    <mergeCell ref="T150:T154"/>
    <mergeCell ref="V130:V132"/>
    <mergeCell ref="V133:V134"/>
    <mergeCell ref="X130:X132"/>
    <mergeCell ref="X133:X134"/>
    <mergeCell ref="U135:U137"/>
    <mergeCell ref="N135:N139"/>
    <mergeCell ref="O145:O149"/>
    <mergeCell ref="N155:N157"/>
    <mergeCell ref="L158:L162"/>
    <mergeCell ref="M158:M162"/>
  </mergeCells>
  <conditionalFormatting sqref="O30">
    <cfRule type="containsText" dxfId="800" priority="1816" stopIfTrue="1" operator="containsText" text="BAJA">
      <formula>NOT(ISERROR(SEARCH("BAJA",O30)))</formula>
    </cfRule>
    <cfRule type="containsText" dxfId="799" priority="1817" stopIfTrue="1" operator="containsText" text="MODERADA">
      <formula>NOT(ISERROR(SEARCH("MODERADA",O30)))</formula>
    </cfRule>
    <cfRule type="containsText" dxfId="798" priority="1818" stopIfTrue="1" operator="containsText" text="ALTA">
      <formula>NOT(ISERROR(SEARCH("ALTA",O30)))</formula>
    </cfRule>
    <cfRule type="containsText" dxfId="797" priority="1819" stopIfTrue="1" operator="containsText" text="EXTREMA">
      <formula>NOT(ISERROR(SEARCH("EXTREMA",O30)))</formula>
    </cfRule>
  </conditionalFormatting>
  <conditionalFormatting sqref="AP7:AP10">
    <cfRule type="duplicateValues" dxfId="796" priority="1257"/>
    <cfRule type="containsText" dxfId="795" priority="1260" operator="containsText" text=" EXTREMA">
      <formula>NOT(ISERROR(SEARCH(" EXTREMA",AP7)))</formula>
    </cfRule>
    <cfRule type="containsText" dxfId="794" priority="1261" operator="containsText" text=" EXTREMA">
      <formula>NOT(ISERROR(SEARCH(" EXTREMA",AP7)))</formula>
    </cfRule>
  </conditionalFormatting>
  <conditionalFormatting sqref="AT7:AT10">
    <cfRule type="containsText" dxfId="793" priority="1258" operator="containsText" text=" EXTREMA">
      <formula>NOT(ISERROR(SEARCH(" EXTREMA",AT7)))</formula>
    </cfRule>
    <cfRule type="containsText" dxfId="792" priority="1259" operator="containsText" text=" EXTREMA">
      <formula>NOT(ISERROR(SEARCH(" EXTREMA",AT7)))</formula>
    </cfRule>
  </conditionalFormatting>
  <conditionalFormatting sqref="N30">
    <cfRule type="containsText" dxfId="791" priority="1245" stopIfTrue="1" operator="containsText" text="BAJA">
      <formula>NOT(ISERROR(SEARCH("BAJA",N30)))</formula>
    </cfRule>
    <cfRule type="containsText" dxfId="790" priority="1246" stopIfTrue="1" operator="containsText" text="MODERADA">
      <formula>NOT(ISERROR(SEARCH("MODERADA",N30)))</formula>
    </cfRule>
    <cfRule type="containsText" dxfId="789" priority="1247" stopIfTrue="1" operator="containsText" text="ALTA">
      <formula>NOT(ISERROR(SEARCH("ALTA",N30)))</formula>
    </cfRule>
    <cfRule type="containsText" dxfId="788" priority="1248" stopIfTrue="1" operator="containsText" text="EXTREMA">
      <formula>NOT(ISERROR(SEARCH("EXTREMA",N30)))</formula>
    </cfRule>
  </conditionalFormatting>
  <conditionalFormatting sqref="S30:S34 S163 S219:S222 S155:S157 S174 S178:S181">
    <cfRule type="expression" dxfId="787" priority="1241">
      <formula>$S30="EXTREMA"</formula>
    </cfRule>
    <cfRule type="expression" dxfId="786" priority="1242">
      <formula>$S30="ALTA"</formula>
    </cfRule>
    <cfRule type="expression" dxfId="785" priority="1243">
      <formula>$S30="MODERADA"</formula>
    </cfRule>
    <cfRule type="expression" dxfId="784" priority="1244">
      <formula>$S30="BAJA"</formula>
    </cfRule>
  </conditionalFormatting>
  <conditionalFormatting sqref="S26:S29">
    <cfRule type="expression" dxfId="783" priority="977">
      <formula>$S26="EXTREMA"</formula>
    </cfRule>
    <cfRule type="expression" dxfId="782" priority="978">
      <formula>$S26="ALTA"</formula>
    </cfRule>
    <cfRule type="expression" dxfId="781" priority="979">
      <formula>$S26="MODERADA"</formula>
    </cfRule>
    <cfRule type="expression" dxfId="780" priority="980">
      <formula>$S26="BAJA"</formula>
    </cfRule>
  </conditionalFormatting>
  <conditionalFormatting sqref="O155">
    <cfRule type="containsText" dxfId="779" priority="1117" stopIfTrue="1" operator="containsText" text="BAJA">
      <formula>NOT(ISERROR(SEARCH("BAJA",O155)))</formula>
    </cfRule>
    <cfRule type="containsText" dxfId="778" priority="1118" stopIfTrue="1" operator="containsText" text="MODERADA">
      <formula>NOT(ISERROR(SEARCH("MODERADA",O155)))</formula>
    </cfRule>
    <cfRule type="containsText" dxfId="777" priority="1119" stopIfTrue="1" operator="containsText" text="ALTA">
      <formula>NOT(ISERROR(SEARCH("ALTA",O155)))</formula>
    </cfRule>
    <cfRule type="containsText" dxfId="776" priority="1120" stopIfTrue="1" operator="containsText" text="EXTREMA">
      <formula>NOT(ISERROR(SEARCH("EXTREMA",O155)))</formula>
    </cfRule>
  </conditionalFormatting>
  <conditionalFormatting sqref="N155">
    <cfRule type="containsText" dxfId="775" priority="1113" stopIfTrue="1" operator="containsText" text="BAJA">
      <formula>NOT(ISERROR(SEARCH("BAJA",N155)))</formula>
    </cfRule>
    <cfRule type="containsText" dxfId="774" priority="1114" stopIfTrue="1" operator="containsText" text="MODERADA">
      <formula>NOT(ISERROR(SEARCH("MODERADA",N155)))</formula>
    </cfRule>
    <cfRule type="containsText" dxfId="773" priority="1115" stopIfTrue="1" operator="containsText" text="ALTA">
      <formula>NOT(ISERROR(SEARCH("ALTA",N155)))</formula>
    </cfRule>
    <cfRule type="containsText" dxfId="772" priority="1116" stopIfTrue="1" operator="containsText" text="EXTREMA">
      <formula>NOT(ISERROR(SEARCH("EXTREMA",N155)))</formula>
    </cfRule>
  </conditionalFormatting>
  <conditionalFormatting sqref="N16">
    <cfRule type="containsText" dxfId="771" priority="1009" stopIfTrue="1" operator="containsText" text="BAJA">
      <formula>NOT(ISERROR(SEARCH("BAJA",N16)))</formula>
    </cfRule>
    <cfRule type="containsText" dxfId="770" priority="1010" stopIfTrue="1" operator="containsText" text="MODERADA">
      <formula>NOT(ISERROR(SEARCH("MODERADA",N16)))</formula>
    </cfRule>
    <cfRule type="containsText" dxfId="769" priority="1011" stopIfTrue="1" operator="containsText" text="ALTA">
      <formula>NOT(ISERROR(SEARCH("ALTA",N16)))</formula>
    </cfRule>
    <cfRule type="containsText" dxfId="768" priority="1012" stopIfTrue="1" operator="containsText" text="EXTREMA">
      <formula>NOT(ISERROR(SEARCH("EXTREMA",N16)))</formula>
    </cfRule>
  </conditionalFormatting>
  <conditionalFormatting sqref="S16:S20">
    <cfRule type="expression" dxfId="767" priority="1005">
      <formula>$S16="EXTREMA"</formula>
    </cfRule>
    <cfRule type="expression" dxfId="766" priority="1006">
      <formula>$S16="ALTA"</formula>
    </cfRule>
    <cfRule type="expression" dxfId="765" priority="1007">
      <formula>$S16="MODERADA"</formula>
    </cfRule>
    <cfRule type="expression" dxfId="764" priority="1008">
      <formula>$S16="BAJA"</formula>
    </cfRule>
  </conditionalFormatting>
  <conditionalFormatting sqref="N21">
    <cfRule type="containsText" dxfId="763" priority="997" stopIfTrue="1" operator="containsText" text="BAJA">
      <formula>NOT(ISERROR(SEARCH("BAJA",N21)))</formula>
    </cfRule>
    <cfRule type="containsText" dxfId="762" priority="998" stopIfTrue="1" operator="containsText" text="MODERADA">
      <formula>NOT(ISERROR(SEARCH("MODERADA",N21)))</formula>
    </cfRule>
    <cfRule type="containsText" dxfId="761" priority="999" stopIfTrue="1" operator="containsText" text="ALTA">
      <formula>NOT(ISERROR(SEARCH("ALTA",N21)))</formula>
    </cfRule>
    <cfRule type="containsText" dxfId="760" priority="1000" stopIfTrue="1" operator="containsText" text="EXTREMA">
      <formula>NOT(ISERROR(SEARCH("EXTREMA",N21)))</formula>
    </cfRule>
  </conditionalFormatting>
  <conditionalFormatting sqref="O70">
    <cfRule type="containsText" dxfId="759" priority="909" stopIfTrue="1" operator="containsText" text="BAJA">
      <formula>NOT(ISERROR(SEARCH("BAJA",O70)))</formula>
    </cfRule>
    <cfRule type="containsText" dxfId="758" priority="910" stopIfTrue="1" operator="containsText" text="MODERADA">
      <formula>NOT(ISERROR(SEARCH("MODERADA",O70)))</formula>
    </cfRule>
    <cfRule type="containsText" dxfId="757" priority="911" stopIfTrue="1" operator="containsText" text="ALTA">
      <formula>NOT(ISERROR(SEARCH("ALTA",O70)))</formula>
    </cfRule>
    <cfRule type="containsText" dxfId="756" priority="912" stopIfTrue="1" operator="containsText" text="EXTREMA">
      <formula>NOT(ISERROR(SEARCH("EXTREMA",O70)))</formula>
    </cfRule>
  </conditionalFormatting>
  <conditionalFormatting sqref="S21:S25">
    <cfRule type="expression" dxfId="755" priority="989">
      <formula>$S21="EXTREMA"</formula>
    </cfRule>
    <cfRule type="expression" dxfId="754" priority="990">
      <formula>$S21="ALTA"</formula>
    </cfRule>
    <cfRule type="expression" dxfId="753" priority="991">
      <formula>$S21="MODERADA"</formula>
    </cfRule>
    <cfRule type="expression" dxfId="752" priority="992">
      <formula>$S21="BAJA"</formula>
    </cfRule>
  </conditionalFormatting>
  <conditionalFormatting sqref="N26">
    <cfRule type="containsText" dxfId="751" priority="985" stopIfTrue="1" operator="containsText" text="BAJA">
      <formula>NOT(ISERROR(SEARCH("BAJA",N26)))</formula>
    </cfRule>
    <cfRule type="containsText" dxfId="750" priority="986" stopIfTrue="1" operator="containsText" text="MODERADA">
      <formula>NOT(ISERROR(SEARCH("MODERADA",N26)))</formula>
    </cfRule>
    <cfRule type="containsText" dxfId="749" priority="987" stopIfTrue="1" operator="containsText" text="ALTA">
      <formula>NOT(ISERROR(SEARCH("ALTA",N26)))</formula>
    </cfRule>
    <cfRule type="containsText" dxfId="748" priority="988" stopIfTrue="1" operator="containsText" text="EXTREMA">
      <formula>NOT(ISERROR(SEARCH("EXTREMA",N26)))</formula>
    </cfRule>
  </conditionalFormatting>
  <conditionalFormatting sqref="N35">
    <cfRule type="containsText" dxfId="747" priority="973" stopIfTrue="1" operator="containsText" text="BAJA">
      <formula>NOT(ISERROR(SEARCH("BAJA",N35)))</formula>
    </cfRule>
    <cfRule type="containsText" dxfId="746" priority="974" stopIfTrue="1" operator="containsText" text="MODERADA">
      <formula>NOT(ISERROR(SEARCH("MODERADA",N35)))</formula>
    </cfRule>
    <cfRule type="containsText" dxfId="745" priority="975" stopIfTrue="1" operator="containsText" text="ALTA">
      <formula>NOT(ISERROR(SEARCH("ALTA",N35)))</formula>
    </cfRule>
    <cfRule type="containsText" dxfId="744" priority="976" stopIfTrue="1" operator="containsText" text="EXTREMA">
      <formula>NOT(ISERROR(SEARCH("EXTREMA",N35)))</formula>
    </cfRule>
  </conditionalFormatting>
  <conditionalFormatting sqref="S35:S44">
    <cfRule type="expression" dxfId="743" priority="969">
      <formula>$S35="EXTREMA"</formula>
    </cfRule>
    <cfRule type="expression" dxfId="742" priority="970">
      <formula>$S35="ALTA"</formula>
    </cfRule>
    <cfRule type="expression" dxfId="741" priority="971">
      <formula>$S35="MODERADA"</formula>
    </cfRule>
    <cfRule type="expression" dxfId="740" priority="972">
      <formula>$S35="BAJA"</formula>
    </cfRule>
  </conditionalFormatting>
  <conditionalFormatting sqref="N45">
    <cfRule type="containsText" dxfId="739" priority="965" stopIfTrue="1" operator="containsText" text="BAJA">
      <formula>NOT(ISERROR(SEARCH("BAJA",N45)))</formula>
    </cfRule>
    <cfRule type="containsText" dxfId="738" priority="966" stopIfTrue="1" operator="containsText" text="MODERADA">
      <formula>NOT(ISERROR(SEARCH("MODERADA",N45)))</formula>
    </cfRule>
    <cfRule type="containsText" dxfId="737" priority="967" stopIfTrue="1" operator="containsText" text="ALTA">
      <formula>NOT(ISERROR(SEARCH("ALTA",N45)))</formula>
    </cfRule>
    <cfRule type="containsText" dxfId="736" priority="968" stopIfTrue="1" operator="containsText" text="EXTREMA">
      <formula>NOT(ISERROR(SEARCH("EXTREMA",N45)))</formula>
    </cfRule>
  </conditionalFormatting>
  <conditionalFormatting sqref="O45">
    <cfRule type="containsText" dxfId="735" priority="961" stopIfTrue="1" operator="containsText" text="BAJA">
      <formula>NOT(ISERROR(SEARCH("BAJA",O45)))</formula>
    </cfRule>
    <cfRule type="containsText" dxfId="734" priority="962" stopIfTrue="1" operator="containsText" text="MODERADA">
      <formula>NOT(ISERROR(SEARCH("MODERADA",O45)))</formula>
    </cfRule>
    <cfRule type="containsText" dxfId="733" priority="963" stopIfTrue="1" operator="containsText" text="ALTA">
      <formula>NOT(ISERROR(SEARCH("ALTA",O45)))</formula>
    </cfRule>
    <cfRule type="containsText" dxfId="732" priority="964" stopIfTrue="1" operator="containsText" text="EXTREMA">
      <formula>NOT(ISERROR(SEARCH("EXTREMA",O45)))</formula>
    </cfRule>
  </conditionalFormatting>
  <conditionalFormatting sqref="S45:S49">
    <cfRule type="expression" dxfId="731" priority="957">
      <formula>$S45="EXTREMA"</formula>
    </cfRule>
    <cfRule type="expression" dxfId="730" priority="958">
      <formula>$S45="ALTA"</formula>
    </cfRule>
    <cfRule type="expression" dxfId="729" priority="959">
      <formula>$S45="MODERADA"</formula>
    </cfRule>
    <cfRule type="expression" dxfId="728" priority="960">
      <formula>$S45="BAJA"</formula>
    </cfRule>
  </conditionalFormatting>
  <conditionalFormatting sqref="N50">
    <cfRule type="containsText" dxfId="727" priority="953" stopIfTrue="1" operator="containsText" text="BAJA">
      <formula>NOT(ISERROR(SEARCH("BAJA",N50)))</formula>
    </cfRule>
    <cfRule type="containsText" dxfId="726" priority="954" stopIfTrue="1" operator="containsText" text="MODERADA">
      <formula>NOT(ISERROR(SEARCH("MODERADA",N50)))</formula>
    </cfRule>
    <cfRule type="containsText" dxfId="725" priority="955" stopIfTrue="1" operator="containsText" text="ALTA">
      <formula>NOT(ISERROR(SEARCH("ALTA",N50)))</formula>
    </cfRule>
    <cfRule type="containsText" dxfId="724" priority="956" stopIfTrue="1" operator="containsText" text="EXTREMA">
      <formula>NOT(ISERROR(SEARCH("EXTREMA",N50)))</formula>
    </cfRule>
  </conditionalFormatting>
  <conditionalFormatting sqref="S50:S54">
    <cfRule type="expression" dxfId="723" priority="949">
      <formula>$S50="EXTREMA"</formula>
    </cfRule>
    <cfRule type="expression" dxfId="722" priority="950">
      <formula>$S50="ALTA"</formula>
    </cfRule>
    <cfRule type="expression" dxfId="721" priority="951">
      <formula>$S50="MODERADA"</formula>
    </cfRule>
    <cfRule type="expression" dxfId="720" priority="952">
      <formula>$S50="BAJA"</formula>
    </cfRule>
  </conditionalFormatting>
  <conditionalFormatting sqref="N55">
    <cfRule type="containsText" dxfId="719" priority="945" stopIfTrue="1" operator="containsText" text="BAJA">
      <formula>NOT(ISERROR(SEARCH("BAJA",N55)))</formula>
    </cfRule>
    <cfRule type="containsText" dxfId="718" priority="946" stopIfTrue="1" operator="containsText" text="MODERADA">
      <formula>NOT(ISERROR(SEARCH("MODERADA",N55)))</formula>
    </cfRule>
    <cfRule type="containsText" dxfId="717" priority="947" stopIfTrue="1" operator="containsText" text="ALTA">
      <formula>NOT(ISERROR(SEARCH("ALTA",N55)))</formula>
    </cfRule>
    <cfRule type="containsText" dxfId="716" priority="948" stopIfTrue="1" operator="containsText" text="EXTREMA">
      <formula>NOT(ISERROR(SEARCH("EXTREMA",N55)))</formula>
    </cfRule>
  </conditionalFormatting>
  <conditionalFormatting sqref="O55">
    <cfRule type="containsText" dxfId="715" priority="941" stopIfTrue="1" operator="containsText" text="BAJA">
      <formula>NOT(ISERROR(SEARCH("BAJA",O55)))</formula>
    </cfRule>
    <cfRule type="containsText" dxfId="714" priority="942" stopIfTrue="1" operator="containsText" text="MODERADA">
      <formula>NOT(ISERROR(SEARCH("MODERADA",O55)))</formula>
    </cfRule>
    <cfRule type="containsText" dxfId="713" priority="943" stopIfTrue="1" operator="containsText" text="ALTA">
      <formula>NOT(ISERROR(SEARCH("ALTA",O55)))</formula>
    </cfRule>
    <cfRule type="containsText" dxfId="712" priority="944" stopIfTrue="1" operator="containsText" text="EXTREMA">
      <formula>NOT(ISERROR(SEARCH("EXTREMA",O55)))</formula>
    </cfRule>
  </conditionalFormatting>
  <conditionalFormatting sqref="S55:S59">
    <cfRule type="expression" dxfId="711" priority="937">
      <formula>$S55="EXTREMA"</formula>
    </cfRule>
    <cfRule type="expression" dxfId="710" priority="938">
      <formula>$S55="ALTA"</formula>
    </cfRule>
    <cfRule type="expression" dxfId="709" priority="939">
      <formula>$S55="MODERADA"</formula>
    </cfRule>
    <cfRule type="expression" dxfId="708" priority="940">
      <formula>$S55="BAJA"</formula>
    </cfRule>
  </conditionalFormatting>
  <conditionalFormatting sqref="O60">
    <cfRule type="containsText" dxfId="707" priority="933" stopIfTrue="1" operator="containsText" text="BAJA">
      <formula>NOT(ISERROR(SEARCH("BAJA",O60)))</formula>
    </cfRule>
    <cfRule type="containsText" dxfId="706" priority="934" stopIfTrue="1" operator="containsText" text="MODERADA">
      <formula>NOT(ISERROR(SEARCH("MODERADA",O60)))</formula>
    </cfRule>
    <cfRule type="containsText" dxfId="705" priority="935" stopIfTrue="1" operator="containsText" text="ALTA">
      <formula>NOT(ISERROR(SEARCH("ALTA",O60)))</formula>
    </cfRule>
    <cfRule type="containsText" dxfId="704" priority="936" stopIfTrue="1" operator="containsText" text="EXTREMA">
      <formula>NOT(ISERROR(SEARCH("EXTREMA",O60)))</formula>
    </cfRule>
  </conditionalFormatting>
  <conditionalFormatting sqref="N60">
    <cfRule type="containsText" dxfId="703" priority="929" stopIfTrue="1" operator="containsText" text="BAJA">
      <formula>NOT(ISERROR(SEARCH("BAJA",N60)))</formula>
    </cfRule>
    <cfRule type="containsText" dxfId="702" priority="930" stopIfTrue="1" operator="containsText" text="MODERADA">
      <formula>NOT(ISERROR(SEARCH("MODERADA",N60)))</formula>
    </cfRule>
    <cfRule type="containsText" dxfId="701" priority="931" stopIfTrue="1" operator="containsText" text="ALTA">
      <formula>NOT(ISERROR(SEARCH("ALTA",N60)))</formula>
    </cfRule>
    <cfRule type="containsText" dxfId="700" priority="932" stopIfTrue="1" operator="containsText" text="EXTREMA">
      <formula>NOT(ISERROR(SEARCH("EXTREMA",N60)))</formula>
    </cfRule>
  </conditionalFormatting>
  <conditionalFormatting sqref="S60:S64">
    <cfRule type="expression" dxfId="699" priority="925">
      <formula>$S60="EXTREMA"</formula>
    </cfRule>
    <cfRule type="expression" dxfId="698" priority="926">
      <formula>$S60="ALTA"</formula>
    </cfRule>
    <cfRule type="expression" dxfId="697" priority="927">
      <formula>$S60="MODERADA"</formula>
    </cfRule>
    <cfRule type="expression" dxfId="696" priority="928">
      <formula>$S60="BAJA"</formula>
    </cfRule>
  </conditionalFormatting>
  <conditionalFormatting sqref="N65">
    <cfRule type="containsText" dxfId="695" priority="917" stopIfTrue="1" operator="containsText" text="BAJA">
      <formula>NOT(ISERROR(SEARCH("BAJA",N65)))</formula>
    </cfRule>
    <cfRule type="containsText" dxfId="694" priority="918" stopIfTrue="1" operator="containsText" text="MODERADA">
      <formula>NOT(ISERROR(SEARCH("MODERADA",N65)))</formula>
    </cfRule>
    <cfRule type="containsText" dxfId="693" priority="919" stopIfTrue="1" operator="containsText" text="ALTA">
      <formula>NOT(ISERROR(SEARCH("ALTA",N65)))</formula>
    </cfRule>
    <cfRule type="containsText" dxfId="692" priority="920" stopIfTrue="1" operator="containsText" text="EXTREMA">
      <formula>NOT(ISERROR(SEARCH("EXTREMA",N65)))</formula>
    </cfRule>
  </conditionalFormatting>
  <conditionalFormatting sqref="S65:S69">
    <cfRule type="expression" dxfId="691" priority="913">
      <formula>$S65="EXTREMA"</formula>
    </cfRule>
    <cfRule type="expression" dxfId="690" priority="914">
      <formula>$S65="ALTA"</formula>
    </cfRule>
    <cfRule type="expression" dxfId="689" priority="915">
      <formula>$S65="MODERADA"</formula>
    </cfRule>
    <cfRule type="expression" dxfId="688" priority="916">
      <formula>$S65="BAJA"</formula>
    </cfRule>
  </conditionalFormatting>
  <conditionalFormatting sqref="N70">
    <cfRule type="containsText" dxfId="687" priority="905" stopIfTrue="1" operator="containsText" text="BAJA">
      <formula>NOT(ISERROR(SEARCH("BAJA",N70)))</formula>
    </cfRule>
    <cfRule type="containsText" dxfId="686" priority="906" stopIfTrue="1" operator="containsText" text="MODERADA">
      <formula>NOT(ISERROR(SEARCH("MODERADA",N70)))</formula>
    </cfRule>
    <cfRule type="containsText" dxfId="685" priority="907" stopIfTrue="1" operator="containsText" text="ALTA">
      <formula>NOT(ISERROR(SEARCH("ALTA",N70)))</formula>
    </cfRule>
    <cfRule type="containsText" dxfId="684" priority="908" stopIfTrue="1" operator="containsText" text="EXTREMA">
      <formula>NOT(ISERROR(SEARCH("EXTREMA",N70)))</formula>
    </cfRule>
  </conditionalFormatting>
  <conditionalFormatting sqref="S70:S74">
    <cfRule type="expression" dxfId="683" priority="901">
      <formula>$S70="EXTREMA"</formula>
    </cfRule>
    <cfRule type="expression" dxfId="682" priority="902">
      <formula>$S70="ALTA"</formula>
    </cfRule>
    <cfRule type="expression" dxfId="681" priority="903">
      <formula>$S70="MODERADA"</formula>
    </cfRule>
    <cfRule type="expression" dxfId="680" priority="904">
      <formula>$S70="BAJA"</formula>
    </cfRule>
  </conditionalFormatting>
  <conditionalFormatting sqref="N115 N125 N130 N135 N120">
    <cfRule type="containsText" dxfId="679" priority="873" stopIfTrue="1" operator="containsText" text="BAJA">
      <formula>NOT(ISERROR(SEARCH("BAJA",N115)))</formula>
    </cfRule>
    <cfRule type="containsText" dxfId="678" priority="874" stopIfTrue="1" operator="containsText" text="MODERADA">
      <formula>NOT(ISERROR(SEARCH("MODERADA",N115)))</formula>
    </cfRule>
    <cfRule type="containsText" dxfId="677" priority="875" stopIfTrue="1" operator="containsText" text="ALTA">
      <formula>NOT(ISERROR(SEARCH("ALTA",N115)))</formula>
    </cfRule>
    <cfRule type="containsText" dxfId="676" priority="876" stopIfTrue="1" operator="containsText" text="EXTREMA">
      <formula>NOT(ISERROR(SEARCH("EXTREMA",N115)))</formula>
    </cfRule>
  </conditionalFormatting>
  <conditionalFormatting sqref="O120">
    <cfRule type="containsText" dxfId="675" priority="869" stopIfTrue="1" operator="containsText" text="BAJA">
      <formula>NOT(ISERROR(SEARCH("BAJA",O120)))</formula>
    </cfRule>
    <cfRule type="containsText" dxfId="674" priority="870" stopIfTrue="1" operator="containsText" text="MODERADA">
      <formula>NOT(ISERROR(SEARCH("MODERADA",O120)))</formula>
    </cfRule>
    <cfRule type="containsText" dxfId="673" priority="871" stopIfTrue="1" operator="containsText" text="ALTA">
      <formula>NOT(ISERROR(SEARCH("ALTA",O120)))</formula>
    </cfRule>
    <cfRule type="containsText" dxfId="672" priority="872" stopIfTrue="1" operator="containsText" text="EXTREMA">
      <formula>NOT(ISERROR(SEARCH("EXTREMA",O120)))</formula>
    </cfRule>
  </conditionalFormatting>
  <conditionalFormatting sqref="O115">
    <cfRule type="containsText" dxfId="671" priority="853" stopIfTrue="1" operator="containsText" text="BAJA">
      <formula>NOT(ISERROR(SEARCH("BAJA",O115)))</formula>
    </cfRule>
    <cfRule type="containsText" dxfId="670" priority="854" stopIfTrue="1" operator="containsText" text="MODERADA">
      <formula>NOT(ISERROR(SEARCH("MODERADA",O115)))</formula>
    </cfRule>
    <cfRule type="containsText" dxfId="669" priority="855" stopIfTrue="1" operator="containsText" text="ALTA">
      <formula>NOT(ISERROR(SEARCH("ALTA",O115)))</formula>
    </cfRule>
    <cfRule type="containsText" dxfId="668" priority="856" stopIfTrue="1" operator="containsText" text="EXTREMA">
      <formula>NOT(ISERROR(SEARCH("EXTREMA",O115)))</formula>
    </cfRule>
  </conditionalFormatting>
  <conditionalFormatting sqref="S115:S139">
    <cfRule type="expression" dxfId="667" priority="849">
      <formula>$S115="EXTREMA"</formula>
    </cfRule>
    <cfRule type="expression" dxfId="666" priority="850">
      <formula>$S115="ALTA"</formula>
    </cfRule>
    <cfRule type="expression" dxfId="665" priority="851">
      <formula>$S115="MODERADA"</formula>
    </cfRule>
    <cfRule type="expression" dxfId="664" priority="852">
      <formula>$S115="BAJA"</formula>
    </cfRule>
  </conditionalFormatting>
  <conditionalFormatting sqref="X155:X156">
    <cfRule type="containsText" dxfId="663" priority="833" stopIfTrue="1" operator="containsText" text="EXTREMA">
      <formula>NOT(ISERROR(SEARCH("EXTREMA",X155)))</formula>
    </cfRule>
    <cfRule type="containsText" dxfId="662" priority="834" stopIfTrue="1" operator="containsText" text="ALTA">
      <formula>NOT(ISERROR(SEARCH("ALTA",X155)))</formula>
    </cfRule>
    <cfRule type="containsText" dxfId="661" priority="835" stopIfTrue="1" operator="containsText" text="MODERADA">
      <formula>NOT(ISERROR(SEARCH("MODERADA",X155)))</formula>
    </cfRule>
    <cfRule type="containsText" dxfId="660" priority="836" stopIfTrue="1" operator="containsText" text="BAJA">
      <formula>NOT(ISERROR(SEARCH("BAJA",X155)))</formula>
    </cfRule>
  </conditionalFormatting>
  <conditionalFormatting sqref="S158:S162">
    <cfRule type="expression" dxfId="659" priority="829">
      <formula>$S158="EXTREMA"</formula>
    </cfRule>
    <cfRule type="expression" dxfId="658" priority="830">
      <formula>$S158="ALTA"</formula>
    </cfRule>
    <cfRule type="expression" dxfId="657" priority="831">
      <formula>$S158="MODERADA"</formula>
    </cfRule>
    <cfRule type="expression" dxfId="656" priority="832">
      <formula>$S158="BAJA"</formula>
    </cfRule>
  </conditionalFormatting>
  <conditionalFormatting sqref="N158">
    <cfRule type="containsText" dxfId="655" priority="825" stopIfTrue="1" operator="containsText" text="BAJA">
      <formula>NOT(ISERROR(SEARCH("BAJA",N158)))</formula>
    </cfRule>
    <cfRule type="containsText" dxfId="654" priority="826" stopIfTrue="1" operator="containsText" text="MODERADA">
      <formula>NOT(ISERROR(SEARCH("MODERADA",N158)))</formula>
    </cfRule>
    <cfRule type="containsText" dxfId="653" priority="827" stopIfTrue="1" operator="containsText" text="ALTA">
      <formula>NOT(ISERROR(SEARCH("ALTA",N158)))</formula>
    </cfRule>
    <cfRule type="containsText" dxfId="652" priority="828" stopIfTrue="1" operator="containsText" text="EXTREMA">
      <formula>NOT(ISERROR(SEARCH("EXTREMA",N158)))</formula>
    </cfRule>
  </conditionalFormatting>
  <conditionalFormatting sqref="N228">
    <cfRule type="containsText" dxfId="651" priority="753" stopIfTrue="1" operator="containsText" text="BAJA">
      <formula>NOT(ISERROR(SEARCH("BAJA",N228)))</formula>
    </cfRule>
    <cfRule type="containsText" dxfId="650" priority="754" stopIfTrue="1" operator="containsText" text="MODERADA">
      <formula>NOT(ISERROR(SEARCH("MODERADA",N228)))</formula>
    </cfRule>
    <cfRule type="containsText" dxfId="649" priority="755" stopIfTrue="1" operator="containsText" text="ALTA">
      <formula>NOT(ISERROR(SEARCH("ALTA",N228)))</formula>
    </cfRule>
    <cfRule type="containsText" dxfId="648" priority="756" stopIfTrue="1" operator="containsText" text="EXTREMA">
      <formula>NOT(ISERROR(SEARCH("EXTREMA",N228)))</formula>
    </cfRule>
  </conditionalFormatting>
  <conditionalFormatting sqref="S228:S232">
    <cfRule type="expression" dxfId="647" priority="749">
      <formula>$S228="EXTREMA"</formula>
    </cfRule>
    <cfRule type="expression" dxfId="646" priority="750">
      <formula>$S228="ALTA"</formula>
    </cfRule>
    <cfRule type="expression" dxfId="645" priority="751">
      <formula>$S228="MODERADA"</formula>
    </cfRule>
    <cfRule type="expression" dxfId="644" priority="752">
      <formula>$S228="BAJA"</formula>
    </cfRule>
  </conditionalFormatting>
  <conditionalFormatting sqref="N233">
    <cfRule type="containsText" dxfId="643" priority="741" stopIfTrue="1" operator="containsText" text="BAJA">
      <formula>NOT(ISERROR(SEARCH("BAJA",N233)))</formula>
    </cfRule>
    <cfRule type="containsText" dxfId="642" priority="742" stopIfTrue="1" operator="containsText" text="MODERADA">
      <formula>NOT(ISERROR(SEARCH("MODERADA",N233)))</formula>
    </cfRule>
    <cfRule type="containsText" dxfId="641" priority="743" stopIfTrue="1" operator="containsText" text="ALTA">
      <formula>NOT(ISERROR(SEARCH("ALTA",N233)))</formula>
    </cfRule>
    <cfRule type="containsText" dxfId="640" priority="744" stopIfTrue="1" operator="containsText" text="EXTREMA">
      <formula>NOT(ISERROR(SEARCH("EXTREMA",N233)))</formula>
    </cfRule>
  </conditionalFormatting>
  <conditionalFormatting sqref="S233:S237">
    <cfRule type="expression" dxfId="639" priority="737">
      <formula>$S233="EXTREMA"</formula>
    </cfRule>
    <cfRule type="expression" dxfId="638" priority="738">
      <formula>$S233="ALTA"</formula>
    </cfRule>
    <cfRule type="expression" dxfId="637" priority="739">
      <formula>$S233="MODERADA"</formula>
    </cfRule>
    <cfRule type="expression" dxfId="636" priority="740">
      <formula>$S233="BAJA"</formula>
    </cfRule>
  </conditionalFormatting>
  <conditionalFormatting sqref="N238">
    <cfRule type="containsText" dxfId="635" priority="729" stopIfTrue="1" operator="containsText" text="BAJA">
      <formula>NOT(ISERROR(SEARCH("BAJA",N238)))</formula>
    </cfRule>
    <cfRule type="containsText" dxfId="634" priority="730" stopIfTrue="1" operator="containsText" text="MODERADA">
      <formula>NOT(ISERROR(SEARCH("MODERADA",N238)))</formula>
    </cfRule>
    <cfRule type="containsText" dxfId="633" priority="731" stopIfTrue="1" operator="containsText" text="ALTA">
      <formula>NOT(ISERROR(SEARCH("ALTA",N238)))</formula>
    </cfRule>
    <cfRule type="containsText" dxfId="632" priority="732" stopIfTrue="1" operator="containsText" text="EXTREMA">
      <formula>NOT(ISERROR(SEARCH("EXTREMA",N238)))</formula>
    </cfRule>
  </conditionalFormatting>
  <conditionalFormatting sqref="S238:S242">
    <cfRule type="expression" dxfId="631" priority="725">
      <formula>$S238="EXTREMA"</formula>
    </cfRule>
    <cfRule type="expression" dxfId="630" priority="726">
      <formula>$S238="ALTA"</formula>
    </cfRule>
    <cfRule type="expression" dxfId="629" priority="727">
      <formula>$S238="MODERADA"</formula>
    </cfRule>
    <cfRule type="expression" dxfId="628" priority="728">
      <formula>$S238="BAJA"</formula>
    </cfRule>
  </conditionalFormatting>
  <conditionalFormatting sqref="N243">
    <cfRule type="containsText" dxfId="627" priority="717" stopIfTrue="1" operator="containsText" text="BAJA">
      <formula>NOT(ISERROR(SEARCH("BAJA",N243)))</formula>
    </cfRule>
    <cfRule type="containsText" dxfId="626" priority="718" stopIfTrue="1" operator="containsText" text="MODERADA">
      <formula>NOT(ISERROR(SEARCH("MODERADA",N243)))</formula>
    </cfRule>
    <cfRule type="containsText" dxfId="625" priority="719" stopIfTrue="1" operator="containsText" text="ALTA">
      <formula>NOT(ISERROR(SEARCH("ALTA",N243)))</formula>
    </cfRule>
    <cfRule type="containsText" dxfId="624" priority="720" stopIfTrue="1" operator="containsText" text="EXTREMA">
      <formula>NOT(ISERROR(SEARCH("EXTREMA",N243)))</formula>
    </cfRule>
  </conditionalFormatting>
  <conditionalFormatting sqref="S243:S247">
    <cfRule type="expression" dxfId="623" priority="713">
      <formula>$S243="EXTREMA"</formula>
    </cfRule>
    <cfRule type="expression" dxfId="622" priority="714">
      <formula>$S243="ALTA"</formula>
    </cfRule>
    <cfRule type="expression" dxfId="621" priority="715">
      <formula>$S243="MODERADA"</formula>
    </cfRule>
    <cfRule type="expression" dxfId="620" priority="716">
      <formula>$S243="BAJA"</formula>
    </cfRule>
  </conditionalFormatting>
  <conditionalFormatting sqref="N248">
    <cfRule type="containsText" dxfId="619" priority="705" stopIfTrue="1" operator="containsText" text="BAJA">
      <formula>NOT(ISERROR(SEARCH("BAJA",N248)))</formula>
    </cfRule>
    <cfRule type="containsText" dxfId="618" priority="706" stopIfTrue="1" operator="containsText" text="MODERADA">
      <formula>NOT(ISERROR(SEARCH("MODERADA",N248)))</formula>
    </cfRule>
    <cfRule type="containsText" dxfId="617" priority="707" stopIfTrue="1" operator="containsText" text="ALTA">
      <formula>NOT(ISERROR(SEARCH("ALTA",N248)))</formula>
    </cfRule>
    <cfRule type="containsText" dxfId="616" priority="708" stopIfTrue="1" operator="containsText" text="EXTREMA">
      <formula>NOT(ISERROR(SEARCH("EXTREMA",N248)))</formula>
    </cfRule>
  </conditionalFormatting>
  <conditionalFormatting sqref="S248:S253">
    <cfRule type="expression" dxfId="615" priority="701">
      <formula>$S248="EXTREMA"</formula>
    </cfRule>
    <cfRule type="expression" dxfId="614" priority="702">
      <formula>$S248="ALTA"</formula>
    </cfRule>
    <cfRule type="expression" dxfId="613" priority="703">
      <formula>$S248="MODERADA"</formula>
    </cfRule>
    <cfRule type="expression" dxfId="612" priority="704">
      <formula>$S248="BAJA"</formula>
    </cfRule>
  </conditionalFormatting>
  <conditionalFormatting sqref="N254">
    <cfRule type="containsText" dxfId="611" priority="693" stopIfTrue="1" operator="containsText" text="BAJA">
      <formula>NOT(ISERROR(SEARCH("BAJA",N254)))</formula>
    </cfRule>
    <cfRule type="containsText" dxfId="610" priority="694" stopIfTrue="1" operator="containsText" text="MODERADA">
      <formula>NOT(ISERROR(SEARCH("MODERADA",N254)))</formula>
    </cfRule>
    <cfRule type="containsText" dxfId="609" priority="695" stopIfTrue="1" operator="containsText" text="ALTA">
      <formula>NOT(ISERROR(SEARCH("ALTA",N254)))</formula>
    </cfRule>
    <cfRule type="containsText" dxfId="608" priority="696" stopIfTrue="1" operator="containsText" text="EXTREMA">
      <formula>NOT(ISERROR(SEARCH("EXTREMA",N254)))</formula>
    </cfRule>
  </conditionalFormatting>
  <conditionalFormatting sqref="S254:S258">
    <cfRule type="expression" dxfId="607" priority="689">
      <formula>$S254="EXTREMA"</formula>
    </cfRule>
    <cfRule type="expression" dxfId="606" priority="690">
      <formula>$S254="ALTA"</formula>
    </cfRule>
    <cfRule type="expression" dxfId="605" priority="691">
      <formula>$S254="MODERADA"</formula>
    </cfRule>
    <cfRule type="expression" dxfId="604" priority="692">
      <formula>$S254="BAJA"</formula>
    </cfRule>
  </conditionalFormatting>
  <conditionalFormatting sqref="O182">
    <cfRule type="containsText" dxfId="603" priority="637" stopIfTrue="1" operator="containsText" text="BAJA">
      <formula>NOT(ISERROR(SEARCH("BAJA",O182)))</formula>
    </cfRule>
    <cfRule type="containsText" dxfId="602" priority="638" stopIfTrue="1" operator="containsText" text="MODERADA">
      <formula>NOT(ISERROR(SEARCH("MODERADA",O182)))</formula>
    </cfRule>
    <cfRule type="containsText" dxfId="601" priority="639" stopIfTrue="1" operator="containsText" text="ALTA">
      <formula>NOT(ISERROR(SEARCH("ALTA",O182)))</formula>
    </cfRule>
    <cfRule type="containsText" dxfId="600" priority="640" stopIfTrue="1" operator="containsText" text="EXTREMA">
      <formula>NOT(ISERROR(SEARCH("EXTREMA",O182)))</formula>
    </cfRule>
  </conditionalFormatting>
  <conditionalFormatting sqref="N182">
    <cfRule type="containsText" dxfId="599" priority="629" stopIfTrue="1" operator="containsText" text="BAJA">
      <formula>NOT(ISERROR(SEARCH("BAJA",N182)))</formula>
    </cfRule>
    <cfRule type="containsText" dxfId="598" priority="630" stopIfTrue="1" operator="containsText" text="MODERADA">
      <formula>NOT(ISERROR(SEARCH("MODERADA",N182)))</formula>
    </cfRule>
    <cfRule type="containsText" dxfId="597" priority="631" stopIfTrue="1" operator="containsText" text="ALTA">
      <formula>NOT(ISERROR(SEARCH("ALTA",N182)))</formula>
    </cfRule>
    <cfRule type="containsText" dxfId="596" priority="632" stopIfTrue="1" operator="containsText" text="EXTREMA">
      <formula>NOT(ISERROR(SEARCH("EXTREMA",N182)))</formula>
    </cfRule>
  </conditionalFormatting>
  <conditionalFormatting sqref="N178">
    <cfRule type="containsText" dxfId="595" priority="649" stopIfTrue="1" operator="containsText" text="BAJA">
      <formula>NOT(ISERROR(SEARCH("BAJA",N178)))</formula>
    </cfRule>
    <cfRule type="containsText" dxfId="594" priority="650" stopIfTrue="1" operator="containsText" text="MODERADA">
      <formula>NOT(ISERROR(SEARCH("MODERADA",N178)))</formula>
    </cfRule>
    <cfRule type="containsText" dxfId="593" priority="651" stopIfTrue="1" operator="containsText" text="ALTA">
      <formula>NOT(ISERROR(SEARCH("ALTA",N178)))</formula>
    </cfRule>
    <cfRule type="containsText" dxfId="592" priority="652" stopIfTrue="1" operator="containsText" text="EXTREMA">
      <formula>NOT(ISERROR(SEARCH("EXTREMA",N178)))</formula>
    </cfRule>
  </conditionalFormatting>
  <conditionalFormatting sqref="O178">
    <cfRule type="containsText" dxfId="591" priority="645" stopIfTrue="1" operator="containsText" text="BAJA">
      <formula>NOT(ISERROR(SEARCH("BAJA",O178)))</formula>
    </cfRule>
    <cfRule type="containsText" dxfId="590" priority="646" stopIfTrue="1" operator="containsText" text="MODERADA">
      <formula>NOT(ISERROR(SEARCH("MODERADA",O178)))</formula>
    </cfRule>
    <cfRule type="containsText" dxfId="589" priority="647" stopIfTrue="1" operator="containsText" text="ALTA">
      <formula>NOT(ISERROR(SEARCH("ALTA",O178)))</formula>
    </cfRule>
    <cfRule type="containsText" dxfId="588" priority="648" stopIfTrue="1" operator="containsText" text="EXTREMA">
      <formula>NOT(ISERROR(SEARCH("EXTREMA",O178)))</formula>
    </cfRule>
  </conditionalFormatting>
  <conditionalFormatting sqref="S182:S186">
    <cfRule type="expression" dxfId="587" priority="633">
      <formula>$S182="EXTREMA"</formula>
    </cfRule>
    <cfRule type="expression" dxfId="586" priority="634">
      <formula>$S182="ALTA"</formula>
    </cfRule>
    <cfRule type="expression" dxfId="585" priority="635">
      <formula>$S182="MODERADA"</formula>
    </cfRule>
    <cfRule type="expression" dxfId="584" priority="636">
      <formula>$S182="BAJA"</formula>
    </cfRule>
  </conditionalFormatting>
  <conditionalFormatting sqref="S187:S191">
    <cfRule type="expression" dxfId="583" priority="625">
      <formula>$S187="EXTREMA"</formula>
    </cfRule>
    <cfRule type="expression" dxfId="582" priority="626">
      <formula>$S187="ALTA"</formula>
    </cfRule>
    <cfRule type="expression" dxfId="581" priority="627">
      <formula>$S187="MODERADA"</formula>
    </cfRule>
    <cfRule type="expression" dxfId="580" priority="628">
      <formula>$S187="BAJA"</formula>
    </cfRule>
  </conditionalFormatting>
  <conditionalFormatting sqref="N187">
    <cfRule type="containsText" dxfId="579" priority="621" stopIfTrue="1" operator="containsText" text="BAJA">
      <formula>NOT(ISERROR(SEARCH("BAJA",N187)))</formula>
    </cfRule>
    <cfRule type="containsText" dxfId="578" priority="622" stopIfTrue="1" operator="containsText" text="MODERADA">
      <formula>NOT(ISERROR(SEARCH("MODERADA",N187)))</formula>
    </cfRule>
    <cfRule type="containsText" dxfId="577" priority="623" stopIfTrue="1" operator="containsText" text="ALTA">
      <formula>NOT(ISERROR(SEARCH("ALTA",N187)))</formula>
    </cfRule>
    <cfRule type="containsText" dxfId="576" priority="624" stopIfTrue="1" operator="containsText" text="EXTREMA">
      <formula>NOT(ISERROR(SEARCH("EXTREMA",N187)))</formula>
    </cfRule>
  </conditionalFormatting>
  <conditionalFormatting sqref="S197:S201">
    <cfRule type="expression" dxfId="575" priority="613">
      <formula>$S197="EXTREMA"</formula>
    </cfRule>
    <cfRule type="expression" dxfId="574" priority="614">
      <formula>$S197="ALTA"</formula>
    </cfRule>
    <cfRule type="expression" dxfId="573" priority="615">
      <formula>$S197="MODERADA"</formula>
    </cfRule>
    <cfRule type="expression" dxfId="572" priority="616">
      <formula>$S197="BAJA"</formula>
    </cfRule>
  </conditionalFormatting>
  <conditionalFormatting sqref="N202">
    <cfRule type="containsText" dxfId="571" priority="605" stopIfTrue="1" operator="containsText" text="BAJA">
      <formula>NOT(ISERROR(SEARCH("BAJA",N202)))</formula>
    </cfRule>
    <cfRule type="containsText" dxfId="570" priority="606" stopIfTrue="1" operator="containsText" text="MODERADA">
      <formula>NOT(ISERROR(SEARCH("MODERADA",N202)))</formula>
    </cfRule>
    <cfRule type="containsText" dxfId="569" priority="607" stopIfTrue="1" operator="containsText" text="ALTA">
      <formula>NOT(ISERROR(SEARCH("ALTA",N202)))</formula>
    </cfRule>
    <cfRule type="containsText" dxfId="568" priority="608" stopIfTrue="1" operator="containsText" text="EXTREMA">
      <formula>NOT(ISERROR(SEARCH("EXTREMA",N202)))</formula>
    </cfRule>
  </conditionalFormatting>
  <conditionalFormatting sqref="S202:S206 S211">
    <cfRule type="expression" dxfId="567" priority="597">
      <formula>$S202="EXTREMA"</formula>
    </cfRule>
    <cfRule type="expression" dxfId="566" priority="598">
      <formula>$S202="ALTA"</formula>
    </cfRule>
    <cfRule type="expression" dxfId="565" priority="599">
      <formula>$S202="MODERADA"</formula>
    </cfRule>
    <cfRule type="expression" dxfId="564" priority="600">
      <formula>$S202="BAJA"</formula>
    </cfRule>
  </conditionalFormatting>
  <conditionalFormatting sqref="N219">
    <cfRule type="containsText" dxfId="563" priority="581" stopIfTrue="1" operator="containsText" text="BAJA">
      <formula>NOT(ISERROR(SEARCH("BAJA",N219)))</formula>
    </cfRule>
    <cfRule type="containsText" dxfId="562" priority="582" stopIfTrue="1" operator="containsText" text="MODERADA">
      <formula>NOT(ISERROR(SEARCH("MODERADA",N219)))</formula>
    </cfRule>
    <cfRule type="containsText" dxfId="561" priority="583" stopIfTrue="1" operator="containsText" text="ALTA">
      <formula>NOT(ISERROR(SEARCH("ALTA",N219)))</formula>
    </cfRule>
    <cfRule type="containsText" dxfId="560" priority="584" stopIfTrue="1" operator="containsText" text="EXTREMA">
      <formula>NOT(ISERROR(SEARCH("EXTREMA",N219)))</formula>
    </cfRule>
  </conditionalFormatting>
  <conditionalFormatting sqref="N223">
    <cfRule type="containsText" dxfId="559" priority="573" stopIfTrue="1" operator="containsText" text="BAJA">
      <formula>NOT(ISERROR(SEARCH("BAJA",N223)))</formula>
    </cfRule>
    <cfRule type="containsText" dxfId="558" priority="574" stopIfTrue="1" operator="containsText" text="MODERADA">
      <formula>NOT(ISERROR(SEARCH("MODERADA",N223)))</formula>
    </cfRule>
    <cfRule type="containsText" dxfId="557" priority="575" stopIfTrue="1" operator="containsText" text="ALTA">
      <formula>NOT(ISERROR(SEARCH("ALTA",N223)))</formula>
    </cfRule>
    <cfRule type="containsText" dxfId="556" priority="576" stopIfTrue="1" operator="containsText" text="EXTREMA">
      <formula>NOT(ISERROR(SEARCH("EXTREMA",N223)))</formula>
    </cfRule>
  </conditionalFormatting>
  <conditionalFormatting sqref="S223:S227">
    <cfRule type="expression" dxfId="555" priority="565">
      <formula>$S223="EXTREMA"</formula>
    </cfRule>
    <cfRule type="expression" dxfId="554" priority="566">
      <formula>$S223="ALTA"</formula>
    </cfRule>
    <cfRule type="expression" dxfId="553" priority="567">
      <formula>$S223="MODERADA"</formula>
    </cfRule>
    <cfRule type="expression" dxfId="552" priority="568">
      <formula>$S223="BAJA"</formula>
    </cfRule>
  </conditionalFormatting>
  <conditionalFormatting sqref="O243">
    <cfRule type="containsText" dxfId="551" priority="529" stopIfTrue="1" operator="containsText" text="BAJA">
      <formula>NOT(ISERROR(SEARCH("BAJA",O243)))</formula>
    </cfRule>
    <cfRule type="containsText" dxfId="550" priority="530" stopIfTrue="1" operator="containsText" text="MODERADA">
      <formula>NOT(ISERROR(SEARCH("MODERADA",O243)))</formula>
    </cfRule>
    <cfRule type="containsText" dxfId="549" priority="531" stopIfTrue="1" operator="containsText" text="ALTA">
      <formula>NOT(ISERROR(SEARCH("ALTA",O243)))</formula>
    </cfRule>
    <cfRule type="containsText" dxfId="548" priority="532" stopIfTrue="1" operator="containsText" text="EXTREMA">
      <formula>NOT(ISERROR(SEARCH("EXTREMA",O243)))</formula>
    </cfRule>
  </conditionalFormatting>
  <conditionalFormatting sqref="O228">
    <cfRule type="containsText" dxfId="547" priority="557" stopIfTrue="1" operator="containsText" text="BAJA">
      <formula>NOT(ISERROR(SEARCH("BAJA",O228)))</formula>
    </cfRule>
    <cfRule type="containsText" dxfId="546" priority="558" stopIfTrue="1" operator="containsText" text="MODERADA">
      <formula>NOT(ISERROR(SEARCH("MODERADA",O228)))</formula>
    </cfRule>
    <cfRule type="containsText" dxfId="545" priority="559" stopIfTrue="1" operator="containsText" text="ALTA">
      <formula>NOT(ISERROR(SEARCH("ALTA",O228)))</formula>
    </cfRule>
    <cfRule type="containsText" dxfId="544" priority="560" stopIfTrue="1" operator="containsText" text="EXTREMA">
      <formula>NOT(ISERROR(SEARCH("EXTREMA",O228)))</formula>
    </cfRule>
  </conditionalFormatting>
  <conditionalFormatting sqref="O233">
    <cfRule type="containsText" dxfId="543" priority="553" stopIfTrue="1" operator="containsText" text="BAJA">
      <formula>NOT(ISERROR(SEARCH("BAJA",O233)))</formula>
    </cfRule>
    <cfRule type="containsText" dxfId="542" priority="554" stopIfTrue="1" operator="containsText" text="MODERADA">
      <formula>NOT(ISERROR(SEARCH("MODERADA",O233)))</formula>
    </cfRule>
    <cfRule type="containsText" dxfId="541" priority="555" stopIfTrue="1" operator="containsText" text="ALTA">
      <formula>NOT(ISERROR(SEARCH("ALTA",O233)))</formula>
    </cfRule>
    <cfRule type="containsText" dxfId="540" priority="556" stopIfTrue="1" operator="containsText" text="EXTREMA">
      <formula>NOT(ISERROR(SEARCH("EXTREMA",O233)))</formula>
    </cfRule>
  </conditionalFormatting>
  <conditionalFormatting sqref="O238">
    <cfRule type="containsText" dxfId="539" priority="549" stopIfTrue="1" operator="containsText" text="BAJA">
      <formula>NOT(ISERROR(SEARCH("BAJA",O238)))</formula>
    </cfRule>
    <cfRule type="containsText" dxfId="538" priority="550" stopIfTrue="1" operator="containsText" text="MODERADA">
      <formula>NOT(ISERROR(SEARCH("MODERADA",O238)))</formula>
    </cfRule>
    <cfRule type="containsText" dxfId="537" priority="551" stopIfTrue="1" operator="containsText" text="ALTA">
      <formula>NOT(ISERROR(SEARCH("ALTA",O238)))</formula>
    </cfRule>
    <cfRule type="containsText" dxfId="536" priority="552" stopIfTrue="1" operator="containsText" text="EXTREMA">
      <formula>NOT(ISERROR(SEARCH("EXTREMA",O238)))</formula>
    </cfRule>
  </conditionalFormatting>
  <conditionalFormatting sqref="X242">
    <cfRule type="containsText" dxfId="535" priority="533" stopIfTrue="1" operator="containsText" text="EXTREMA">
      <formula>NOT(ISERROR(SEARCH("EXTREMA",X242)))</formula>
    </cfRule>
    <cfRule type="containsText" dxfId="534" priority="534" stopIfTrue="1" operator="containsText" text="ALTA">
      <formula>NOT(ISERROR(SEARCH("ALTA",X242)))</formula>
    </cfRule>
    <cfRule type="containsText" dxfId="533" priority="535" stopIfTrue="1" operator="containsText" text="MODERADA">
      <formula>NOT(ISERROR(SEARCH("MODERADA",X242)))</formula>
    </cfRule>
    <cfRule type="containsText" dxfId="532" priority="536" stopIfTrue="1" operator="containsText" text="BAJA">
      <formula>NOT(ISERROR(SEARCH("BAJA",X242)))</formula>
    </cfRule>
  </conditionalFormatting>
  <conditionalFormatting sqref="X238">
    <cfRule type="containsText" dxfId="531" priority="545" stopIfTrue="1" operator="containsText" text="EXTREMA">
      <formula>NOT(ISERROR(SEARCH("EXTREMA",X238)))</formula>
    </cfRule>
    <cfRule type="containsText" dxfId="530" priority="546" stopIfTrue="1" operator="containsText" text="ALTA">
      <formula>NOT(ISERROR(SEARCH("ALTA",X238)))</formula>
    </cfRule>
    <cfRule type="containsText" dxfId="529" priority="547" stopIfTrue="1" operator="containsText" text="MODERADA">
      <formula>NOT(ISERROR(SEARCH("MODERADA",X238)))</formula>
    </cfRule>
    <cfRule type="containsText" dxfId="528" priority="548" stopIfTrue="1" operator="containsText" text="BAJA">
      <formula>NOT(ISERROR(SEARCH("BAJA",X238)))</formula>
    </cfRule>
  </conditionalFormatting>
  <conditionalFormatting sqref="X240">
    <cfRule type="containsText" dxfId="527" priority="541" stopIfTrue="1" operator="containsText" text="EXTREMA">
      <formula>NOT(ISERROR(SEARCH("EXTREMA",X240)))</formula>
    </cfRule>
    <cfRule type="containsText" dxfId="526" priority="542" stopIfTrue="1" operator="containsText" text="ALTA">
      <formula>NOT(ISERROR(SEARCH("ALTA",X240)))</formula>
    </cfRule>
    <cfRule type="containsText" dxfId="525" priority="543" stopIfTrue="1" operator="containsText" text="MODERADA">
      <formula>NOT(ISERROR(SEARCH("MODERADA",X240)))</formula>
    </cfRule>
    <cfRule type="containsText" dxfId="524" priority="544" stopIfTrue="1" operator="containsText" text="BAJA">
      <formula>NOT(ISERROR(SEARCH("BAJA",X240)))</formula>
    </cfRule>
  </conditionalFormatting>
  <conditionalFormatting sqref="X241">
    <cfRule type="containsText" dxfId="523" priority="537" stopIfTrue="1" operator="containsText" text="EXTREMA">
      <formula>NOT(ISERROR(SEARCH("EXTREMA",X241)))</formula>
    </cfRule>
    <cfRule type="containsText" dxfId="522" priority="538" stopIfTrue="1" operator="containsText" text="ALTA">
      <formula>NOT(ISERROR(SEARCH("ALTA",X241)))</formula>
    </cfRule>
    <cfRule type="containsText" dxfId="521" priority="539" stopIfTrue="1" operator="containsText" text="MODERADA">
      <formula>NOT(ISERROR(SEARCH("MODERADA",X241)))</formula>
    </cfRule>
    <cfRule type="containsText" dxfId="520" priority="540" stopIfTrue="1" operator="containsText" text="BAJA">
      <formula>NOT(ISERROR(SEARCH("BAJA",X241)))</formula>
    </cfRule>
  </conditionalFormatting>
  <conditionalFormatting sqref="O254">
    <cfRule type="containsText" dxfId="519" priority="509" stopIfTrue="1" operator="containsText" text="BAJA">
      <formula>NOT(ISERROR(SEARCH("BAJA",O254)))</formula>
    </cfRule>
    <cfRule type="containsText" dxfId="518" priority="510" stopIfTrue="1" operator="containsText" text="MODERADA">
      <formula>NOT(ISERROR(SEARCH("MODERADA",O254)))</formula>
    </cfRule>
    <cfRule type="containsText" dxfId="517" priority="511" stopIfTrue="1" operator="containsText" text="ALTA">
      <formula>NOT(ISERROR(SEARCH("ALTA",O254)))</formula>
    </cfRule>
    <cfRule type="containsText" dxfId="516" priority="512" stopIfTrue="1" operator="containsText" text="EXTREMA">
      <formula>NOT(ISERROR(SEARCH("EXTREMA",O254)))</formula>
    </cfRule>
  </conditionalFormatting>
  <conditionalFormatting sqref="O252">
    <cfRule type="containsText" dxfId="515" priority="525" stopIfTrue="1" operator="containsText" text="BAJA">
      <formula>NOT(ISERROR(SEARCH("BAJA",O252)))</formula>
    </cfRule>
    <cfRule type="containsText" dxfId="514" priority="526" stopIfTrue="1" operator="containsText" text="MODERADA">
      <formula>NOT(ISERROR(SEARCH("MODERADA",O252)))</formula>
    </cfRule>
    <cfRule type="containsText" dxfId="513" priority="527" stopIfTrue="1" operator="containsText" text="ALTA">
      <formula>NOT(ISERROR(SEARCH("ALTA",O252)))</formula>
    </cfRule>
    <cfRule type="containsText" dxfId="512" priority="528" stopIfTrue="1" operator="containsText" text="EXTREMA">
      <formula>NOT(ISERROR(SEARCH("EXTREMA",O252)))</formula>
    </cfRule>
  </conditionalFormatting>
  <conditionalFormatting sqref="X250">
    <cfRule type="containsText" dxfId="511" priority="521" stopIfTrue="1" operator="containsText" text="EXTREMA">
      <formula>NOT(ISERROR(SEARCH("EXTREMA",X250)))</formula>
    </cfRule>
    <cfRule type="containsText" dxfId="510" priority="522" stopIfTrue="1" operator="containsText" text="ALTA">
      <formula>NOT(ISERROR(SEARCH("ALTA",X250)))</formula>
    </cfRule>
    <cfRule type="containsText" dxfId="509" priority="523" stopIfTrue="1" operator="containsText" text="MODERADA">
      <formula>NOT(ISERROR(SEARCH("MODERADA",X250)))</formula>
    </cfRule>
    <cfRule type="containsText" dxfId="508" priority="524" stopIfTrue="1" operator="containsText" text="BAJA">
      <formula>NOT(ISERROR(SEARCH("BAJA",X250)))</formula>
    </cfRule>
  </conditionalFormatting>
  <conditionalFormatting sqref="X248">
    <cfRule type="containsText" dxfId="507" priority="517" stopIfTrue="1" operator="containsText" text="EXTREMA">
      <formula>NOT(ISERROR(SEARCH("EXTREMA",X248)))</formula>
    </cfRule>
    <cfRule type="containsText" dxfId="506" priority="518" stopIfTrue="1" operator="containsText" text="ALTA">
      <formula>NOT(ISERROR(SEARCH("ALTA",X248)))</formula>
    </cfRule>
    <cfRule type="containsText" dxfId="505" priority="519" stopIfTrue="1" operator="containsText" text="MODERADA">
      <formula>NOT(ISERROR(SEARCH("MODERADA",X248)))</formula>
    </cfRule>
    <cfRule type="containsText" dxfId="504" priority="520" stopIfTrue="1" operator="containsText" text="BAJA">
      <formula>NOT(ISERROR(SEARCH("BAJA",X248)))</formula>
    </cfRule>
  </conditionalFormatting>
  <conditionalFormatting sqref="X252">
    <cfRule type="containsText" dxfId="503" priority="513" stopIfTrue="1" operator="containsText" text="EXTREMA">
      <formula>NOT(ISERROR(SEARCH("EXTREMA",X252)))</formula>
    </cfRule>
    <cfRule type="containsText" dxfId="502" priority="514" stopIfTrue="1" operator="containsText" text="ALTA">
      <formula>NOT(ISERROR(SEARCH("ALTA",X252)))</formula>
    </cfRule>
    <cfRule type="containsText" dxfId="501" priority="515" stopIfTrue="1" operator="containsText" text="MODERADA">
      <formula>NOT(ISERROR(SEARCH("MODERADA",X252)))</formula>
    </cfRule>
    <cfRule type="containsText" dxfId="500" priority="516" stopIfTrue="1" operator="containsText" text="BAJA">
      <formula>NOT(ISERROR(SEARCH("BAJA",X252)))</formula>
    </cfRule>
  </conditionalFormatting>
  <conditionalFormatting sqref="N75">
    <cfRule type="containsText" dxfId="499" priority="505" stopIfTrue="1" operator="containsText" text="BAJA">
      <formula>NOT(ISERROR(SEARCH("BAJA",N75)))</formula>
    </cfRule>
    <cfRule type="containsText" dxfId="498" priority="506" stopIfTrue="1" operator="containsText" text="MODERADA">
      <formula>NOT(ISERROR(SEARCH("MODERADA",N75)))</formula>
    </cfRule>
    <cfRule type="containsText" dxfId="497" priority="507" stopIfTrue="1" operator="containsText" text="ALTA">
      <formula>NOT(ISERROR(SEARCH("ALTA",N75)))</formula>
    </cfRule>
    <cfRule type="containsText" dxfId="496" priority="508" stopIfTrue="1" operator="containsText" text="EXTREMA">
      <formula>NOT(ISERROR(SEARCH("EXTREMA",N75)))</formula>
    </cfRule>
  </conditionalFormatting>
  <conditionalFormatting sqref="S75:S79">
    <cfRule type="expression" dxfId="495" priority="501">
      <formula>$S75="EXTREMA"</formula>
    </cfRule>
    <cfRule type="expression" dxfId="494" priority="502">
      <formula>$S75="ALTA"</formula>
    </cfRule>
    <cfRule type="expression" dxfId="493" priority="503">
      <formula>$S75="MODERADA"</formula>
    </cfRule>
    <cfRule type="expression" dxfId="492" priority="504">
      <formula>$S75="BAJA"</formula>
    </cfRule>
  </conditionalFormatting>
  <conditionalFormatting sqref="O100">
    <cfRule type="containsText" dxfId="491" priority="445" stopIfTrue="1" operator="containsText" text="BAJA">
      <formula>NOT(ISERROR(SEARCH("BAJA",O100)))</formula>
    </cfRule>
    <cfRule type="containsText" dxfId="490" priority="446" stopIfTrue="1" operator="containsText" text="MODERADA">
      <formula>NOT(ISERROR(SEARCH("MODERADA",O100)))</formula>
    </cfRule>
    <cfRule type="containsText" dxfId="489" priority="447" stopIfTrue="1" operator="containsText" text="ALTA">
      <formula>NOT(ISERROR(SEARCH("ALTA",O100)))</formula>
    </cfRule>
    <cfRule type="containsText" dxfId="488" priority="448" stopIfTrue="1" operator="containsText" text="EXTREMA">
      <formula>NOT(ISERROR(SEARCH("EXTREMA",O100)))</formula>
    </cfRule>
  </conditionalFormatting>
  <conditionalFormatting sqref="S80:S84">
    <cfRule type="expression" dxfId="487" priority="493">
      <formula>$S80="EXTREMA"</formula>
    </cfRule>
    <cfRule type="expression" dxfId="486" priority="494">
      <formula>$S80="ALTA"</formula>
    </cfRule>
    <cfRule type="expression" dxfId="485" priority="495">
      <formula>$S80="MODERADA"</formula>
    </cfRule>
    <cfRule type="expression" dxfId="484" priority="496">
      <formula>$S80="BAJA"</formula>
    </cfRule>
  </conditionalFormatting>
  <conditionalFormatting sqref="N80">
    <cfRule type="containsText" dxfId="483" priority="489" stopIfTrue="1" operator="containsText" text="BAJA">
      <formula>NOT(ISERROR(SEARCH("BAJA",N80)))</formula>
    </cfRule>
    <cfRule type="containsText" dxfId="482" priority="490" stopIfTrue="1" operator="containsText" text="MODERADA">
      <formula>NOT(ISERROR(SEARCH("MODERADA",N80)))</formula>
    </cfRule>
    <cfRule type="containsText" dxfId="481" priority="491" stopIfTrue="1" operator="containsText" text="ALTA">
      <formula>NOT(ISERROR(SEARCH("ALTA",N80)))</formula>
    </cfRule>
    <cfRule type="containsText" dxfId="480" priority="492" stopIfTrue="1" operator="containsText" text="EXTREMA">
      <formula>NOT(ISERROR(SEARCH("EXTREMA",N80)))</formula>
    </cfRule>
  </conditionalFormatting>
  <conditionalFormatting sqref="O85">
    <cfRule type="containsText" dxfId="479" priority="485" stopIfTrue="1" operator="containsText" text="BAJA">
      <formula>NOT(ISERROR(SEARCH("BAJA",O85)))</formula>
    </cfRule>
    <cfRule type="containsText" dxfId="478" priority="486" stopIfTrue="1" operator="containsText" text="MODERADA">
      <formula>NOT(ISERROR(SEARCH("MODERADA",O85)))</formula>
    </cfRule>
    <cfRule type="containsText" dxfId="477" priority="487" stopIfTrue="1" operator="containsText" text="ALTA">
      <formula>NOT(ISERROR(SEARCH("ALTA",O85)))</formula>
    </cfRule>
    <cfRule type="containsText" dxfId="476" priority="488" stopIfTrue="1" operator="containsText" text="EXTREMA">
      <formula>NOT(ISERROR(SEARCH("EXTREMA",O85)))</formula>
    </cfRule>
  </conditionalFormatting>
  <conditionalFormatting sqref="S85:S89">
    <cfRule type="expression" dxfId="475" priority="481">
      <formula>$S85="EXTREMA"</formula>
    </cfRule>
    <cfRule type="expression" dxfId="474" priority="482">
      <formula>$S85="ALTA"</formula>
    </cfRule>
    <cfRule type="expression" dxfId="473" priority="483">
      <formula>$S85="MODERADA"</formula>
    </cfRule>
    <cfRule type="expression" dxfId="472" priority="484">
      <formula>$S85="BAJA"</formula>
    </cfRule>
  </conditionalFormatting>
  <conditionalFormatting sqref="N85">
    <cfRule type="containsText" dxfId="471" priority="477" stopIfTrue="1" operator="containsText" text="BAJA">
      <formula>NOT(ISERROR(SEARCH("BAJA",N85)))</formula>
    </cfRule>
    <cfRule type="containsText" dxfId="470" priority="478" stopIfTrue="1" operator="containsText" text="MODERADA">
      <formula>NOT(ISERROR(SEARCH("MODERADA",N85)))</formula>
    </cfRule>
    <cfRule type="containsText" dxfId="469" priority="479" stopIfTrue="1" operator="containsText" text="ALTA">
      <formula>NOT(ISERROR(SEARCH("ALTA",N85)))</formula>
    </cfRule>
    <cfRule type="containsText" dxfId="468" priority="480" stopIfTrue="1" operator="containsText" text="EXTREMA">
      <formula>NOT(ISERROR(SEARCH("EXTREMA",N85)))</formula>
    </cfRule>
  </conditionalFormatting>
  <conditionalFormatting sqref="S90:S94">
    <cfRule type="expression" dxfId="467" priority="469">
      <formula>$S90="EXTREMA"</formula>
    </cfRule>
    <cfRule type="expression" dxfId="466" priority="470">
      <formula>$S90="ALTA"</formula>
    </cfRule>
    <cfRule type="expression" dxfId="465" priority="471">
      <formula>$S90="MODERADA"</formula>
    </cfRule>
    <cfRule type="expression" dxfId="464" priority="472">
      <formula>$S90="BAJA"</formula>
    </cfRule>
  </conditionalFormatting>
  <conditionalFormatting sqref="N90">
    <cfRule type="containsText" dxfId="463" priority="465" stopIfTrue="1" operator="containsText" text="BAJA">
      <formula>NOT(ISERROR(SEARCH("BAJA",N90)))</formula>
    </cfRule>
    <cfRule type="containsText" dxfId="462" priority="466" stopIfTrue="1" operator="containsText" text="MODERADA">
      <formula>NOT(ISERROR(SEARCH("MODERADA",N90)))</formula>
    </cfRule>
    <cfRule type="containsText" dxfId="461" priority="467" stopIfTrue="1" operator="containsText" text="ALTA">
      <formula>NOT(ISERROR(SEARCH("ALTA",N90)))</formula>
    </cfRule>
    <cfRule type="containsText" dxfId="460" priority="468" stopIfTrue="1" operator="containsText" text="EXTREMA">
      <formula>NOT(ISERROR(SEARCH("EXTREMA",N90)))</formula>
    </cfRule>
  </conditionalFormatting>
  <conditionalFormatting sqref="O95">
    <cfRule type="containsText" dxfId="459" priority="461" stopIfTrue="1" operator="containsText" text="BAJA">
      <formula>NOT(ISERROR(SEARCH("BAJA",O95)))</formula>
    </cfRule>
    <cfRule type="containsText" dxfId="458" priority="462" stopIfTrue="1" operator="containsText" text="MODERADA">
      <formula>NOT(ISERROR(SEARCH("MODERADA",O95)))</formula>
    </cfRule>
    <cfRule type="containsText" dxfId="457" priority="463" stopIfTrue="1" operator="containsText" text="ALTA">
      <formula>NOT(ISERROR(SEARCH("ALTA",O95)))</formula>
    </cfRule>
    <cfRule type="containsText" dxfId="456" priority="464" stopIfTrue="1" operator="containsText" text="EXTREMA">
      <formula>NOT(ISERROR(SEARCH("EXTREMA",O95)))</formula>
    </cfRule>
  </conditionalFormatting>
  <conditionalFormatting sqref="S95:S99">
    <cfRule type="expression" dxfId="455" priority="457">
      <formula>$S95="EXTREMA"</formula>
    </cfRule>
    <cfRule type="expression" dxfId="454" priority="458">
      <formula>$S95="ALTA"</formula>
    </cfRule>
    <cfRule type="expression" dxfId="453" priority="459">
      <formula>$S95="MODERADA"</formula>
    </cfRule>
    <cfRule type="expression" dxfId="452" priority="460">
      <formula>$S95="BAJA"</formula>
    </cfRule>
  </conditionalFormatting>
  <conditionalFormatting sqref="N95">
    <cfRule type="containsText" dxfId="451" priority="453" stopIfTrue="1" operator="containsText" text="BAJA">
      <formula>NOT(ISERROR(SEARCH("BAJA",N95)))</formula>
    </cfRule>
    <cfRule type="containsText" dxfId="450" priority="454" stopIfTrue="1" operator="containsText" text="MODERADA">
      <formula>NOT(ISERROR(SEARCH("MODERADA",N95)))</formula>
    </cfRule>
    <cfRule type="containsText" dxfId="449" priority="455" stopIfTrue="1" operator="containsText" text="ALTA">
      <formula>NOT(ISERROR(SEARCH("ALTA",N95)))</formula>
    </cfRule>
    <cfRule type="containsText" dxfId="448" priority="456" stopIfTrue="1" operator="containsText" text="EXTREMA">
      <formula>NOT(ISERROR(SEARCH("EXTREMA",N95)))</formula>
    </cfRule>
  </conditionalFormatting>
  <conditionalFormatting sqref="N100">
    <cfRule type="containsText" dxfId="447" priority="449" stopIfTrue="1" operator="containsText" text="BAJA">
      <formula>NOT(ISERROR(SEARCH("BAJA",N100)))</formula>
    </cfRule>
    <cfRule type="containsText" dxfId="446" priority="450" stopIfTrue="1" operator="containsText" text="MODERADA">
      <formula>NOT(ISERROR(SEARCH("MODERADA",N100)))</formula>
    </cfRule>
    <cfRule type="containsText" dxfId="445" priority="451" stopIfTrue="1" operator="containsText" text="ALTA">
      <formula>NOT(ISERROR(SEARCH("ALTA",N100)))</formula>
    </cfRule>
    <cfRule type="containsText" dxfId="444" priority="452" stopIfTrue="1" operator="containsText" text="EXTREMA">
      <formula>NOT(ISERROR(SEARCH("EXTREMA",N100)))</formula>
    </cfRule>
  </conditionalFormatting>
  <conditionalFormatting sqref="O105">
    <cfRule type="containsText" dxfId="443" priority="429" stopIfTrue="1" operator="containsText" text="BAJA">
      <formula>NOT(ISERROR(SEARCH("BAJA",O105)))</formula>
    </cfRule>
    <cfRule type="containsText" dxfId="442" priority="430" stopIfTrue="1" operator="containsText" text="MODERADA">
      <formula>NOT(ISERROR(SEARCH("MODERADA",O105)))</formula>
    </cfRule>
    <cfRule type="containsText" dxfId="441" priority="431" stopIfTrue="1" operator="containsText" text="ALTA">
      <formula>NOT(ISERROR(SEARCH("ALTA",O105)))</formula>
    </cfRule>
    <cfRule type="containsText" dxfId="440" priority="432" stopIfTrue="1" operator="containsText" text="EXTREMA">
      <formula>NOT(ISERROR(SEARCH("EXTREMA",O105)))</formula>
    </cfRule>
  </conditionalFormatting>
  <conditionalFormatting sqref="S100:S104">
    <cfRule type="expression" dxfId="439" priority="441">
      <formula>$S100="EXTREMA"</formula>
    </cfRule>
    <cfRule type="expression" dxfId="438" priority="442">
      <formula>$S100="ALTA"</formula>
    </cfRule>
    <cfRule type="expression" dxfId="437" priority="443">
      <formula>$S100="MODERADA"</formula>
    </cfRule>
    <cfRule type="expression" dxfId="436" priority="444">
      <formula>$S100="BAJA"</formula>
    </cfRule>
  </conditionalFormatting>
  <conditionalFormatting sqref="N105">
    <cfRule type="containsText" dxfId="435" priority="433" stopIfTrue="1" operator="containsText" text="BAJA">
      <formula>NOT(ISERROR(SEARCH("BAJA",N105)))</formula>
    </cfRule>
    <cfRule type="containsText" dxfId="434" priority="434" stopIfTrue="1" operator="containsText" text="MODERADA">
      <formula>NOT(ISERROR(SEARCH("MODERADA",N105)))</formula>
    </cfRule>
    <cfRule type="containsText" dxfId="433" priority="435" stopIfTrue="1" operator="containsText" text="ALTA">
      <formula>NOT(ISERROR(SEARCH("ALTA",N105)))</formula>
    </cfRule>
    <cfRule type="containsText" dxfId="432" priority="436" stopIfTrue="1" operator="containsText" text="EXTREMA">
      <formula>NOT(ISERROR(SEARCH("EXTREMA",N105)))</formula>
    </cfRule>
  </conditionalFormatting>
  <conditionalFormatting sqref="S105:S109">
    <cfRule type="expression" dxfId="431" priority="425">
      <formula>$S105="EXTREMA"</formula>
    </cfRule>
    <cfRule type="expression" dxfId="430" priority="426">
      <formula>$S105="ALTA"</formula>
    </cfRule>
    <cfRule type="expression" dxfId="429" priority="427">
      <formula>$S105="MODERADA"</formula>
    </cfRule>
    <cfRule type="expression" dxfId="428" priority="428">
      <formula>$S105="BAJA"</formula>
    </cfRule>
  </conditionalFormatting>
  <conditionalFormatting sqref="N110">
    <cfRule type="containsText" dxfId="427" priority="417" stopIfTrue="1" operator="containsText" text="BAJA">
      <formula>NOT(ISERROR(SEARCH("BAJA",N110)))</formula>
    </cfRule>
    <cfRule type="containsText" dxfId="426" priority="418" stopIfTrue="1" operator="containsText" text="MODERADA">
      <formula>NOT(ISERROR(SEARCH("MODERADA",N110)))</formula>
    </cfRule>
    <cfRule type="containsText" dxfId="425" priority="419" stopIfTrue="1" operator="containsText" text="ALTA">
      <formula>NOT(ISERROR(SEARCH("ALTA",N110)))</formula>
    </cfRule>
    <cfRule type="containsText" dxfId="424" priority="420" stopIfTrue="1" operator="containsText" text="EXTREMA">
      <formula>NOT(ISERROR(SEARCH("EXTREMA",N110)))</formula>
    </cfRule>
  </conditionalFormatting>
  <conditionalFormatting sqref="S110:S114">
    <cfRule type="expression" dxfId="423" priority="413">
      <formula>$S110="EXTREMA"</formula>
    </cfRule>
    <cfRule type="expression" dxfId="422" priority="414">
      <formula>$S110="ALTA"</formula>
    </cfRule>
    <cfRule type="expression" dxfId="421" priority="415">
      <formula>$S110="MODERADA"</formula>
    </cfRule>
    <cfRule type="expression" dxfId="420" priority="416">
      <formula>$S110="BAJA"</formula>
    </cfRule>
  </conditionalFormatting>
  <conditionalFormatting sqref="N259">
    <cfRule type="containsText" dxfId="419" priority="381" stopIfTrue="1" operator="containsText" text="BAJA">
      <formula>NOT(ISERROR(SEARCH("BAJA",N259)))</formula>
    </cfRule>
    <cfRule type="containsText" dxfId="418" priority="382" stopIfTrue="1" operator="containsText" text="MODERADA">
      <formula>NOT(ISERROR(SEARCH("MODERADA",N259)))</formula>
    </cfRule>
    <cfRule type="containsText" dxfId="417" priority="383" stopIfTrue="1" operator="containsText" text="ALTA">
      <formula>NOT(ISERROR(SEARCH("ALTA",N259)))</formula>
    </cfRule>
    <cfRule type="containsText" dxfId="416" priority="384" stopIfTrue="1" operator="containsText" text="EXTREMA">
      <formula>NOT(ISERROR(SEARCH("EXTREMA",N259)))</formula>
    </cfRule>
  </conditionalFormatting>
  <conditionalFormatting sqref="S259:S263">
    <cfRule type="expression" dxfId="415" priority="377">
      <formula>$S259="EXTREMA"</formula>
    </cfRule>
    <cfRule type="expression" dxfId="414" priority="378">
      <formula>$S259="ALTA"</formula>
    </cfRule>
    <cfRule type="expression" dxfId="413" priority="379">
      <formula>$S259="MODERADA"</formula>
    </cfRule>
    <cfRule type="expression" dxfId="412" priority="380">
      <formula>$S259="BAJA"</formula>
    </cfRule>
  </conditionalFormatting>
  <conditionalFormatting sqref="X260">
    <cfRule type="containsText" dxfId="411" priority="369" stopIfTrue="1" operator="containsText" text="EXTREMA">
      <formula>NOT(ISERROR(SEARCH("EXTREMA",X260)))</formula>
    </cfRule>
    <cfRule type="containsText" dxfId="410" priority="370" stopIfTrue="1" operator="containsText" text="ALTA">
      <formula>NOT(ISERROR(SEARCH("ALTA",X260)))</formula>
    </cfRule>
    <cfRule type="containsText" dxfId="409" priority="371" stopIfTrue="1" operator="containsText" text="MODERADA">
      <formula>NOT(ISERROR(SEARCH("MODERADA",X260)))</formula>
    </cfRule>
    <cfRule type="containsText" dxfId="408" priority="372" stopIfTrue="1" operator="containsText" text="BAJA">
      <formula>NOT(ISERROR(SEARCH("BAJA",X260)))</formula>
    </cfRule>
  </conditionalFormatting>
  <conditionalFormatting sqref="AB155:AB156">
    <cfRule type="containsText" dxfId="407" priority="365" stopIfTrue="1" operator="containsText" text="EXTREMA">
      <formula>NOT(ISERROR(SEARCH("EXTREMA",AB155)))</formula>
    </cfRule>
    <cfRule type="containsText" dxfId="406" priority="366" stopIfTrue="1" operator="containsText" text="ALTA">
      <formula>NOT(ISERROR(SEARCH("ALTA",AB155)))</formula>
    </cfRule>
    <cfRule type="containsText" dxfId="405" priority="367" stopIfTrue="1" operator="containsText" text="MODERADA">
      <formula>NOT(ISERROR(SEARCH("MODERADA",AB155)))</formula>
    </cfRule>
    <cfRule type="containsText" dxfId="404" priority="368" stopIfTrue="1" operator="containsText" text="BAJA">
      <formula>NOT(ISERROR(SEARCH("BAJA",AB155)))</formula>
    </cfRule>
  </conditionalFormatting>
  <conditionalFormatting sqref="Z233">
    <cfRule type="containsText" dxfId="403" priority="357" stopIfTrue="1" operator="containsText" text="BAJA">
      <formula>NOT(ISERROR(SEARCH("BAJA",Z233)))</formula>
    </cfRule>
    <cfRule type="containsText" dxfId="402" priority="358" stopIfTrue="1" operator="containsText" text="MODERADA">
      <formula>NOT(ISERROR(SEARCH("MODERADA",Z233)))</formula>
    </cfRule>
    <cfRule type="containsText" dxfId="401" priority="359" stopIfTrue="1" operator="containsText" text="ALTA">
      <formula>NOT(ISERROR(SEARCH("ALTA",Z233)))</formula>
    </cfRule>
    <cfRule type="containsText" dxfId="400" priority="360" stopIfTrue="1" operator="containsText" text="EXTREMA">
      <formula>NOT(ISERROR(SEARCH("EXTREMA",Z233)))</formula>
    </cfRule>
  </conditionalFormatting>
  <conditionalFormatting sqref="N140">
    <cfRule type="containsText" dxfId="399" priority="337" stopIfTrue="1" operator="containsText" text="BAJA">
      <formula>NOT(ISERROR(SEARCH("BAJA",N140)))</formula>
    </cfRule>
    <cfRule type="containsText" dxfId="398" priority="338" stopIfTrue="1" operator="containsText" text="MODERADA">
      <formula>NOT(ISERROR(SEARCH("MODERADA",N140)))</formula>
    </cfRule>
    <cfRule type="containsText" dxfId="397" priority="339" stopIfTrue="1" operator="containsText" text="ALTA">
      <formula>NOT(ISERROR(SEARCH("ALTA",N140)))</formula>
    </cfRule>
    <cfRule type="containsText" dxfId="396" priority="340" stopIfTrue="1" operator="containsText" text="EXTREMA">
      <formula>NOT(ISERROR(SEARCH("EXTREMA",N140)))</formula>
    </cfRule>
  </conditionalFormatting>
  <conditionalFormatting sqref="O140">
    <cfRule type="containsText" dxfId="395" priority="333" stopIfTrue="1" operator="containsText" text="BAJA">
      <formula>NOT(ISERROR(SEARCH("BAJA",O140)))</formula>
    </cfRule>
    <cfRule type="containsText" dxfId="394" priority="334" stopIfTrue="1" operator="containsText" text="MODERADA">
      <formula>NOT(ISERROR(SEARCH("MODERADA",O140)))</formula>
    </cfRule>
    <cfRule type="containsText" dxfId="393" priority="335" stopIfTrue="1" operator="containsText" text="ALTA">
      <formula>NOT(ISERROR(SEARCH("ALTA",O140)))</formula>
    </cfRule>
    <cfRule type="containsText" dxfId="392" priority="336" stopIfTrue="1" operator="containsText" text="EXTREMA">
      <formula>NOT(ISERROR(SEARCH("EXTREMA",O140)))</formula>
    </cfRule>
  </conditionalFormatting>
  <conditionalFormatting sqref="S140:S144">
    <cfRule type="expression" dxfId="391" priority="329">
      <formula>$S140="EXTREMA"</formula>
    </cfRule>
    <cfRule type="expression" dxfId="390" priority="330">
      <formula>$S140="ALTA"</formula>
    </cfRule>
    <cfRule type="expression" dxfId="389" priority="331">
      <formula>$S140="MODERADA"</formula>
    </cfRule>
    <cfRule type="expression" dxfId="388" priority="332">
      <formula>$S140="BAJA"</formula>
    </cfRule>
  </conditionalFormatting>
  <conditionalFormatting sqref="N145">
    <cfRule type="containsText" dxfId="387" priority="321" stopIfTrue="1" operator="containsText" text="BAJA">
      <formula>NOT(ISERROR(SEARCH("BAJA",N145)))</formula>
    </cfRule>
    <cfRule type="containsText" dxfId="386" priority="322" stopIfTrue="1" operator="containsText" text="MODERADA">
      <formula>NOT(ISERROR(SEARCH("MODERADA",N145)))</formula>
    </cfRule>
    <cfRule type="containsText" dxfId="385" priority="323" stopIfTrue="1" operator="containsText" text="ALTA">
      <formula>NOT(ISERROR(SEARCH("ALTA",N145)))</formula>
    </cfRule>
    <cfRule type="containsText" dxfId="384" priority="324" stopIfTrue="1" operator="containsText" text="EXTREMA">
      <formula>NOT(ISERROR(SEARCH("EXTREMA",N145)))</formula>
    </cfRule>
  </conditionalFormatting>
  <conditionalFormatting sqref="O145">
    <cfRule type="containsText" dxfId="383" priority="317" stopIfTrue="1" operator="containsText" text="BAJA">
      <formula>NOT(ISERROR(SEARCH("BAJA",O145)))</formula>
    </cfRule>
    <cfRule type="containsText" dxfId="382" priority="318" stopIfTrue="1" operator="containsText" text="MODERADA">
      <formula>NOT(ISERROR(SEARCH("MODERADA",O145)))</formula>
    </cfRule>
    <cfRule type="containsText" dxfId="381" priority="319" stopIfTrue="1" operator="containsText" text="ALTA">
      <formula>NOT(ISERROR(SEARCH("ALTA",O145)))</formula>
    </cfRule>
    <cfRule type="containsText" dxfId="380" priority="320" stopIfTrue="1" operator="containsText" text="EXTREMA">
      <formula>NOT(ISERROR(SEARCH("EXTREMA",O145)))</formula>
    </cfRule>
  </conditionalFormatting>
  <conditionalFormatting sqref="S145:S150">
    <cfRule type="expression" dxfId="379" priority="313">
      <formula>$S145="EXTREMA"</formula>
    </cfRule>
    <cfRule type="expression" dxfId="378" priority="314">
      <formula>$S145="ALTA"</formula>
    </cfRule>
    <cfRule type="expression" dxfId="377" priority="315">
      <formula>$S145="MODERADA"</formula>
    </cfRule>
    <cfRule type="expression" dxfId="376" priority="316">
      <formula>$S145="BAJA"</formula>
    </cfRule>
  </conditionalFormatting>
  <conditionalFormatting sqref="O192">
    <cfRule type="containsText" dxfId="375" priority="305" stopIfTrue="1" operator="containsText" text="BAJA">
      <formula>NOT(ISERROR(SEARCH("BAJA",O192)))</formula>
    </cfRule>
    <cfRule type="containsText" dxfId="374" priority="306" stopIfTrue="1" operator="containsText" text="MODERADA">
      <formula>NOT(ISERROR(SEARCH("MODERADA",O192)))</formula>
    </cfRule>
    <cfRule type="containsText" dxfId="373" priority="307" stopIfTrue="1" operator="containsText" text="ALTA">
      <formula>NOT(ISERROR(SEARCH("ALTA",O192)))</formula>
    </cfRule>
    <cfRule type="containsText" dxfId="372" priority="308" stopIfTrue="1" operator="containsText" text="EXTREMA">
      <formula>NOT(ISERROR(SEARCH("EXTREMA",O192)))</formula>
    </cfRule>
  </conditionalFormatting>
  <conditionalFormatting sqref="S192:S196">
    <cfRule type="expression" dxfId="371" priority="301">
      <formula>$S192="EXTREMA"</formula>
    </cfRule>
    <cfRule type="expression" dxfId="370" priority="302">
      <formula>$S192="ALTA"</formula>
    </cfRule>
    <cfRule type="expression" dxfId="369" priority="303">
      <formula>$S192="MODERADA"</formula>
    </cfRule>
    <cfRule type="expression" dxfId="368" priority="304">
      <formula>$S192="BAJA"</formula>
    </cfRule>
  </conditionalFormatting>
  <conditionalFormatting sqref="N192">
    <cfRule type="containsText" dxfId="367" priority="297" stopIfTrue="1" operator="containsText" text="BAJA">
      <formula>NOT(ISERROR(SEARCH("BAJA",N192)))</formula>
    </cfRule>
    <cfRule type="containsText" dxfId="366" priority="298" stopIfTrue="1" operator="containsText" text="MODERADA">
      <formula>NOT(ISERROR(SEARCH("MODERADA",N192)))</formula>
    </cfRule>
    <cfRule type="containsText" dxfId="365" priority="299" stopIfTrue="1" operator="containsText" text="ALTA">
      <formula>NOT(ISERROR(SEARCH("ALTA",N192)))</formula>
    </cfRule>
    <cfRule type="containsText" dxfId="364" priority="300" stopIfTrue="1" operator="containsText" text="EXTREMA">
      <formula>NOT(ISERROR(SEARCH("EXTREMA",N192)))</formula>
    </cfRule>
  </conditionalFormatting>
  <conditionalFormatting sqref="N197">
    <cfRule type="containsText" dxfId="363" priority="293" stopIfTrue="1" operator="containsText" text="BAJA">
      <formula>NOT(ISERROR(SEARCH("BAJA",N197)))</formula>
    </cfRule>
    <cfRule type="containsText" dxfId="362" priority="294" stopIfTrue="1" operator="containsText" text="MODERADA">
      <formula>NOT(ISERROR(SEARCH("MODERADA",N197)))</formula>
    </cfRule>
    <cfRule type="containsText" dxfId="361" priority="295" stopIfTrue="1" operator="containsText" text="ALTA">
      <formula>NOT(ISERROR(SEARCH("ALTA",N197)))</formula>
    </cfRule>
    <cfRule type="containsText" dxfId="360" priority="296" stopIfTrue="1" operator="containsText" text="EXTREMA">
      <formula>NOT(ISERROR(SEARCH("EXTREMA",N197)))</formula>
    </cfRule>
  </conditionalFormatting>
  <conditionalFormatting sqref="O197">
    <cfRule type="containsText" dxfId="359" priority="289" stopIfTrue="1" operator="containsText" text="BAJA">
      <formula>NOT(ISERROR(SEARCH("BAJA",O197)))</formula>
    </cfRule>
    <cfRule type="containsText" dxfId="358" priority="290" stopIfTrue="1" operator="containsText" text="MODERADA">
      <formula>NOT(ISERROR(SEARCH("MODERADA",O197)))</formula>
    </cfRule>
    <cfRule type="containsText" dxfId="357" priority="291" stopIfTrue="1" operator="containsText" text="ALTA">
      <formula>NOT(ISERROR(SEARCH("ALTA",O197)))</formula>
    </cfRule>
    <cfRule type="containsText" dxfId="356" priority="292" stopIfTrue="1" operator="containsText" text="EXTREMA">
      <formula>NOT(ISERROR(SEARCH("EXTREMA",O197)))</formula>
    </cfRule>
  </conditionalFormatting>
  <conditionalFormatting sqref="O16">
    <cfRule type="containsText" dxfId="355" priority="285" stopIfTrue="1" operator="containsText" text="BAJA">
      <formula>NOT(ISERROR(SEARCH("BAJA",O16)))</formula>
    </cfRule>
    <cfRule type="containsText" dxfId="354" priority="286" stopIfTrue="1" operator="containsText" text="MODERADA">
      <formula>NOT(ISERROR(SEARCH("MODERADA",O16)))</formula>
    </cfRule>
    <cfRule type="containsText" dxfId="353" priority="287" stopIfTrue="1" operator="containsText" text="ALTA">
      <formula>NOT(ISERROR(SEARCH("ALTA",O16)))</formula>
    </cfRule>
    <cfRule type="containsText" dxfId="352" priority="288" stopIfTrue="1" operator="containsText" text="EXTREMA">
      <formula>NOT(ISERROR(SEARCH("EXTREMA",O16)))</formula>
    </cfRule>
  </conditionalFormatting>
  <conditionalFormatting sqref="N174">
    <cfRule type="containsText" dxfId="351" priority="245" stopIfTrue="1" operator="containsText" text="BAJA">
      <formula>NOT(ISERROR(SEARCH("BAJA",N174)))</formula>
    </cfRule>
    <cfRule type="containsText" dxfId="350" priority="246" stopIfTrue="1" operator="containsText" text="MODERADA">
      <formula>NOT(ISERROR(SEARCH("MODERADA",N174)))</formula>
    </cfRule>
    <cfRule type="containsText" dxfId="349" priority="247" stopIfTrue="1" operator="containsText" text="ALTA">
      <formula>NOT(ISERROR(SEARCH("ALTA",N174)))</formula>
    </cfRule>
    <cfRule type="containsText" dxfId="348" priority="248" stopIfTrue="1" operator="containsText" text="EXTREMA">
      <formula>NOT(ISERROR(SEARCH("EXTREMA",N174)))</formula>
    </cfRule>
  </conditionalFormatting>
  <conditionalFormatting sqref="N163">
    <cfRule type="containsText" dxfId="347" priority="281" stopIfTrue="1" operator="containsText" text="BAJA">
      <formula>NOT(ISERROR(SEARCH("BAJA",N163)))</formula>
    </cfRule>
    <cfRule type="containsText" dxfId="346" priority="282" stopIfTrue="1" operator="containsText" text="MODERADA">
      <formula>NOT(ISERROR(SEARCH("MODERADA",N163)))</formula>
    </cfRule>
    <cfRule type="containsText" dxfId="345" priority="283" stopIfTrue="1" operator="containsText" text="ALTA">
      <formula>NOT(ISERROR(SEARCH("ALTA",N163)))</formula>
    </cfRule>
    <cfRule type="containsText" dxfId="344" priority="284" stopIfTrue="1" operator="containsText" text="EXTREMA">
      <formula>NOT(ISERROR(SEARCH("EXTREMA",N163)))</formula>
    </cfRule>
  </conditionalFormatting>
  <conditionalFormatting sqref="N168">
    <cfRule type="containsText" dxfId="343" priority="257" stopIfTrue="1" operator="containsText" text="BAJA">
      <formula>NOT(ISERROR(SEARCH("BAJA",N168)))</formula>
    </cfRule>
    <cfRule type="containsText" dxfId="342" priority="258" stopIfTrue="1" operator="containsText" text="MODERADA">
      <formula>NOT(ISERROR(SEARCH("MODERADA",N168)))</formula>
    </cfRule>
    <cfRule type="containsText" dxfId="341" priority="259" stopIfTrue="1" operator="containsText" text="ALTA">
      <formula>NOT(ISERROR(SEARCH("ALTA",N168)))</formula>
    </cfRule>
    <cfRule type="containsText" dxfId="340" priority="260" stopIfTrue="1" operator="containsText" text="EXTREMA">
      <formula>NOT(ISERROR(SEARCH("EXTREMA",N168)))</formula>
    </cfRule>
  </conditionalFormatting>
  <conditionalFormatting sqref="O168">
    <cfRule type="containsText" dxfId="339" priority="253" stopIfTrue="1" operator="containsText" text="BAJA">
      <formula>NOT(ISERROR(SEARCH("BAJA",O168)))</formula>
    </cfRule>
    <cfRule type="containsText" dxfId="338" priority="254" stopIfTrue="1" operator="containsText" text="MODERADA">
      <formula>NOT(ISERROR(SEARCH("MODERADA",O168)))</formula>
    </cfRule>
    <cfRule type="containsText" dxfId="337" priority="255" stopIfTrue="1" operator="containsText" text="ALTA">
      <formula>NOT(ISERROR(SEARCH("ALTA",O168)))</formula>
    </cfRule>
    <cfRule type="containsText" dxfId="336" priority="256" stopIfTrue="1" operator="containsText" text="EXTREMA">
      <formula>NOT(ISERROR(SEARCH("EXTREMA",O168)))</formula>
    </cfRule>
  </conditionalFormatting>
  <conditionalFormatting sqref="S168:S172">
    <cfRule type="expression" dxfId="335" priority="249">
      <formula>$S168="EXTREMA"</formula>
    </cfRule>
    <cfRule type="expression" dxfId="334" priority="250">
      <formula>$S168="ALTA"</formula>
    </cfRule>
    <cfRule type="expression" dxfId="333" priority="251">
      <formula>$S168="MODERADA"</formula>
    </cfRule>
    <cfRule type="expression" dxfId="332" priority="252">
      <formula>$S168="BAJA"</formula>
    </cfRule>
  </conditionalFormatting>
  <conditionalFormatting sqref="S207:S210">
    <cfRule type="expression" dxfId="331" priority="241">
      <formula>$S207="EXTREMA"</formula>
    </cfRule>
    <cfRule type="expression" dxfId="330" priority="242">
      <formula>$S207="ALTA"</formula>
    </cfRule>
    <cfRule type="expression" dxfId="329" priority="243">
      <formula>$S207="MODERADA"</formula>
    </cfRule>
    <cfRule type="expression" dxfId="328" priority="244">
      <formula>$S207="BAJA"</formula>
    </cfRule>
  </conditionalFormatting>
  <conditionalFormatting sqref="O207">
    <cfRule type="containsText" dxfId="327" priority="237" stopIfTrue="1" operator="containsText" text="BAJA">
      <formula>NOT(ISERROR(SEARCH("BAJA",O207)))</formula>
    </cfRule>
    <cfRule type="containsText" dxfId="326" priority="238" stopIfTrue="1" operator="containsText" text="MODERADA">
      <formula>NOT(ISERROR(SEARCH("MODERADA",O207)))</formula>
    </cfRule>
    <cfRule type="containsText" dxfId="325" priority="239" stopIfTrue="1" operator="containsText" text="ALTA">
      <formula>NOT(ISERROR(SEARCH("ALTA",O207)))</formula>
    </cfRule>
    <cfRule type="containsText" dxfId="324" priority="240" stopIfTrue="1" operator="containsText" text="EXTREMA">
      <formula>NOT(ISERROR(SEARCH("EXTREMA",O207)))</formula>
    </cfRule>
  </conditionalFormatting>
  <conditionalFormatting sqref="N207">
    <cfRule type="containsText" dxfId="323" priority="233" stopIfTrue="1" operator="containsText" text="BAJA">
      <formula>NOT(ISERROR(SEARCH("BAJA",N207)))</formula>
    </cfRule>
    <cfRule type="containsText" dxfId="322" priority="234" stopIfTrue="1" operator="containsText" text="MODERADA">
      <formula>NOT(ISERROR(SEARCH("MODERADA",N207)))</formula>
    </cfRule>
    <cfRule type="containsText" dxfId="321" priority="235" stopIfTrue="1" operator="containsText" text="ALTA">
      <formula>NOT(ISERROR(SEARCH("ALTA",N207)))</formula>
    </cfRule>
    <cfRule type="containsText" dxfId="320" priority="236" stopIfTrue="1" operator="containsText" text="EXTREMA">
      <formula>NOT(ISERROR(SEARCH("EXTREMA",N207)))</formula>
    </cfRule>
  </conditionalFormatting>
  <conditionalFormatting sqref="N211">
    <cfRule type="containsText" dxfId="319" priority="229" stopIfTrue="1" operator="containsText" text="BAJA">
      <formula>NOT(ISERROR(SEARCH("BAJA",N211)))</formula>
    </cfRule>
    <cfRule type="containsText" dxfId="318" priority="230" stopIfTrue="1" operator="containsText" text="MODERADA">
      <formula>NOT(ISERROR(SEARCH("MODERADA",N211)))</formula>
    </cfRule>
    <cfRule type="containsText" dxfId="317" priority="231" stopIfTrue="1" operator="containsText" text="ALTA">
      <formula>NOT(ISERROR(SEARCH("ALTA",N211)))</formula>
    </cfRule>
    <cfRule type="containsText" dxfId="316" priority="232" stopIfTrue="1" operator="containsText" text="EXTREMA">
      <formula>NOT(ISERROR(SEARCH("EXTREMA",N211)))</formula>
    </cfRule>
  </conditionalFormatting>
  <conditionalFormatting sqref="N215">
    <cfRule type="containsText" dxfId="315" priority="213" stopIfTrue="1" operator="containsText" text="BAJA">
      <formula>NOT(ISERROR(SEARCH("BAJA",N215)))</formula>
    </cfRule>
    <cfRule type="containsText" dxfId="314" priority="214" stopIfTrue="1" operator="containsText" text="MODERADA">
      <formula>NOT(ISERROR(SEARCH("MODERADA",N215)))</formula>
    </cfRule>
    <cfRule type="containsText" dxfId="313" priority="215" stopIfTrue="1" operator="containsText" text="ALTA">
      <formula>NOT(ISERROR(SEARCH("ALTA",N215)))</formula>
    </cfRule>
    <cfRule type="containsText" dxfId="312" priority="216" stopIfTrue="1" operator="containsText" text="EXTREMA">
      <formula>NOT(ISERROR(SEARCH("EXTREMA",N215)))</formula>
    </cfRule>
  </conditionalFormatting>
  <conditionalFormatting sqref="O215">
    <cfRule type="containsText" dxfId="311" priority="209" stopIfTrue="1" operator="containsText" text="BAJA">
      <formula>NOT(ISERROR(SEARCH("BAJA",O215)))</formula>
    </cfRule>
    <cfRule type="containsText" dxfId="310" priority="210" stopIfTrue="1" operator="containsText" text="MODERADA">
      <formula>NOT(ISERROR(SEARCH("MODERADA",O215)))</formula>
    </cfRule>
    <cfRule type="containsText" dxfId="309" priority="211" stopIfTrue="1" operator="containsText" text="ALTA">
      <formula>NOT(ISERROR(SEARCH("ALTA",O215)))</formula>
    </cfRule>
    <cfRule type="containsText" dxfId="308" priority="212" stopIfTrue="1" operator="containsText" text="EXTREMA">
      <formula>NOT(ISERROR(SEARCH("EXTREMA",O215)))</formula>
    </cfRule>
  </conditionalFormatting>
  <conditionalFormatting sqref="S215">
    <cfRule type="expression" dxfId="307" priority="205">
      <formula>$S215="EXTREMA"</formula>
    </cfRule>
    <cfRule type="expression" dxfId="306" priority="206">
      <formula>$S215="ALTA"</formula>
    </cfRule>
    <cfRule type="expression" dxfId="305" priority="207">
      <formula>$S215="MODERADA"</formula>
    </cfRule>
    <cfRule type="expression" dxfId="304" priority="208">
      <formula>$S215="BAJA"</formula>
    </cfRule>
  </conditionalFormatting>
  <conditionalFormatting sqref="O223">
    <cfRule type="containsText" dxfId="303" priority="201" stopIfTrue="1" operator="containsText" text="BAJA">
      <formula>NOT(ISERROR(SEARCH("BAJA",O223)))</formula>
    </cfRule>
    <cfRule type="containsText" dxfId="302" priority="202" stopIfTrue="1" operator="containsText" text="MODERADA">
      <formula>NOT(ISERROR(SEARCH("MODERADA",O223)))</formula>
    </cfRule>
    <cfRule type="containsText" dxfId="301" priority="203" stopIfTrue="1" operator="containsText" text="ALTA">
      <formula>NOT(ISERROR(SEARCH("ALTA",O223)))</formula>
    </cfRule>
    <cfRule type="containsText" dxfId="300" priority="204" stopIfTrue="1" operator="containsText" text="EXTREMA">
      <formula>NOT(ISERROR(SEARCH("EXTREMA",O223)))</formula>
    </cfRule>
  </conditionalFormatting>
  <conditionalFormatting sqref="U223">
    <cfRule type="containsText" dxfId="299" priority="197" stopIfTrue="1" operator="containsText" text="BAJA">
      <formula>NOT(ISERROR(SEARCH("BAJA",U223)))</formula>
    </cfRule>
    <cfRule type="containsText" dxfId="298" priority="198" stopIfTrue="1" operator="containsText" text="MODERADA">
      <formula>NOT(ISERROR(SEARCH("MODERADA",U223)))</formula>
    </cfRule>
    <cfRule type="containsText" dxfId="297" priority="199" stopIfTrue="1" operator="containsText" text="ALTA">
      <formula>NOT(ISERROR(SEARCH("ALTA",U223)))</formula>
    </cfRule>
    <cfRule type="containsText" dxfId="296" priority="200" stopIfTrue="1" operator="containsText" text="EXTREMA">
      <formula>NOT(ISERROR(SEARCH("EXTREMA",U223)))</formula>
    </cfRule>
  </conditionalFormatting>
  <conditionalFormatting sqref="AD233">
    <cfRule type="containsText" dxfId="295" priority="193" stopIfTrue="1" operator="containsText" text="BAJA">
      <formula>NOT(ISERROR(SEARCH("BAJA",AD233)))</formula>
    </cfRule>
    <cfRule type="containsText" dxfId="294" priority="194" stopIfTrue="1" operator="containsText" text="MODERADA">
      <formula>NOT(ISERROR(SEARCH("MODERADA",AD233)))</formula>
    </cfRule>
    <cfRule type="containsText" dxfId="293" priority="195" stopIfTrue="1" operator="containsText" text="ALTA">
      <formula>NOT(ISERROR(SEARCH("ALTA",AD233)))</formula>
    </cfRule>
    <cfRule type="containsText" dxfId="292" priority="196" stopIfTrue="1" operator="containsText" text="EXTREMA">
      <formula>NOT(ISERROR(SEARCH("EXTREMA",AD233)))</formula>
    </cfRule>
  </conditionalFormatting>
  <conditionalFormatting sqref="N264">
    <cfRule type="containsText" dxfId="291" priority="189" stopIfTrue="1" operator="containsText" text="BAJA">
      <formula>NOT(ISERROR(SEARCH("BAJA",N264)))</formula>
    </cfRule>
    <cfRule type="containsText" dxfId="290" priority="190" stopIfTrue="1" operator="containsText" text="MODERADA">
      <formula>NOT(ISERROR(SEARCH("MODERADA",N264)))</formula>
    </cfRule>
    <cfRule type="containsText" dxfId="289" priority="191" stopIfTrue="1" operator="containsText" text="ALTA">
      <formula>NOT(ISERROR(SEARCH("ALTA",N264)))</formula>
    </cfRule>
    <cfRule type="containsText" dxfId="288" priority="192" stopIfTrue="1" operator="containsText" text="EXTREMA">
      <formula>NOT(ISERROR(SEARCH("EXTREMA",N264)))</formula>
    </cfRule>
  </conditionalFormatting>
  <conditionalFormatting sqref="O264">
    <cfRule type="containsText" dxfId="287" priority="185" stopIfTrue="1" operator="containsText" text="BAJA">
      <formula>NOT(ISERROR(SEARCH("BAJA",O264)))</formula>
    </cfRule>
    <cfRule type="containsText" dxfId="286" priority="186" stopIfTrue="1" operator="containsText" text="MODERADA">
      <formula>NOT(ISERROR(SEARCH("MODERADA",O264)))</formula>
    </cfRule>
    <cfRule type="containsText" dxfId="285" priority="187" stopIfTrue="1" operator="containsText" text="ALTA">
      <formula>NOT(ISERROR(SEARCH("ALTA",O264)))</formula>
    </cfRule>
    <cfRule type="containsText" dxfId="284" priority="188" stopIfTrue="1" operator="containsText" text="EXTREMA">
      <formula>NOT(ISERROR(SEARCH("EXTREMA",O264)))</formula>
    </cfRule>
  </conditionalFormatting>
  <conditionalFormatting sqref="S264">
    <cfRule type="expression" dxfId="283" priority="181">
      <formula>$S264="EXTREMA"</formula>
    </cfRule>
    <cfRule type="expression" dxfId="282" priority="182">
      <formula>$S264="ALTA"</formula>
    </cfRule>
    <cfRule type="expression" dxfId="281" priority="183">
      <formula>$S264="MODERADA"</formula>
    </cfRule>
    <cfRule type="expression" dxfId="280" priority="184">
      <formula>$S264="BAJA"</formula>
    </cfRule>
  </conditionalFormatting>
  <conditionalFormatting sqref="X264">
    <cfRule type="containsText" dxfId="279" priority="177" stopIfTrue="1" operator="containsText" text="EXTREMA">
      <formula>NOT(ISERROR(SEARCH("EXTREMA",X264)))</formula>
    </cfRule>
    <cfRule type="containsText" dxfId="278" priority="178" stopIfTrue="1" operator="containsText" text="ALTA">
      <formula>NOT(ISERROR(SEARCH("ALTA",X264)))</formula>
    </cfRule>
    <cfRule type="containsText" dxfId="277" priority="179" stopIfTrue="1" operator="containsText" text="MODERADA">
      <formula>NOT(ISERROR(SEARCH("MODERADA",X264)))</formula>
    </cfRule>
    <cfRule type="containsText" dxfId="276" priority="180" stopIfTrue="1" operator="containsText" text="BAJA">
      <formula>NOT(ISERROR(SEARCH("BAJA",X264)))</formula>
    </cfRule>
  </conditionalFormatting>
  <conditionalFormatting sqref="N40">
    <cfRule type="containsText" dxfId="275" priority="173" stopIfTrue="1" operator="containsText" text="BAJA">
      <formula>NOT(ISERROR(SEARCH("BAJA",N40)))</formula>
    </cfRule>
    <cfRule type="containsText" dxfId="274" priority="174" stopIfTrue="1" operator="containsText" text="MODERADA">
      <formula>NOT(ISERROR(SEARCH("MODERADA",N40)))</formula>
    </cfRule>
    <cfRule type="containsText" dxfId="273" priority="175" stopIfTrue="1" operator="containsText" text="ALTA">
      <formula>NOT(ISERROR(SEARCH("ALTA",N40)))</formula>
    </cfRule>
    <cfRule type="containsText" dxfId="272" priority="176" stopIfTrue="1" operator="containsText" text="EXTREMA">
      <formula>NOT(ISERROR(SEARCH("EXTREMA",N40)))</formula>
    </cfRule>
  </conditionalFormatting>
  <conditionalFormatting sqref="O40">
    <cfRule type="containsText" dxfId="271" priority="169" stopIfTrue="1" operator="containsText" text="BAJA">
      <formula>NOT(ISERROR(SEARCH("BAJA",O40)))</formula>
    </cfRule>
    <cfRule type="containsText" dxfId="270" priority="170" stopIfTrue="1" operator="containsText" text="MODERADA">
      <formula>NOT(ISERROR(SEARCH("MODERADA",O40)))</formula>
    </cfRule>
    <cfRule type="containsText" dxfId="269" priority="171" stopIfTrue="1" operator="containsText" text="ALTA">
      <formula>NOT(ISERROR(SEARCH("ALTA",O40)))</formula>
    </cfRule>
    <cfRule type="containsText" dxfId="268" priority="172" stopIfTrue="1" operator="containsText" text="EXTREMA">
      <formula>NOT(ISERROR(SEARCH("EXTREMA",O40)))</formula>
    </cfRule>
  </conditionalFormatting>
  <conditionalFormatting sqref="AF155:AF156">
    <cfRule type="containsText" dxfId="267" priority="165" stopIfTrue="1" operator="containsText" text="EXTREMA">
      <formula>NOT(ISERROR(SEARCH("EXTREMA",AF155)))</formula>
    </cfRule>
    <cfRule type="containsText" dxfId="266" priority="166" stopIfTrue="1" operator="containsText" text="ALTA">
      <formula>NOT(ISERROR(SEARCH("ALTA",AF155)))</formula>
    </cfRule>
    <cfRule type="containsText" dxfId="265" priority="167" stopIfTrue="1" operator="containsText" text="MODERADA">
      <formula>NOT(ISERROR(SEARCH("MODERADA",AF155)))</formula>
    </cfRule>
    <cfRule type="containsText" dxfId="264" priority="168" stopIfTrue="1" operator="containsText" text="BAJA">
      <formula>NOT(ISERROR(SEARCH("BAJA",AF155)))</formula>
    </cfRule>
  </conditionalFormatting>
  <conditionalFormatting sqref="O158">
    <cfRule type="containsText" dxfId="263" priority="161" stopIfTrue="1" operator="containsText" text="BAJA">
      <formula>NOT(ISERROR(SEARCH("BAJA",O158)))</formula>
    </cfRule>
    <cfRule type="containsText" dxfId="262" priority="162" stopIfTrue="1" operator="containsText" text="MODERADA">
      <formula>NOT(ISERROR(SEARCH("MODERADA",O158)))</formula>
    </cfRule>
    <cfRule type="containsText" dxfId="261" priority="163" stopIfTrue="1" operator="containsText" text="ALTA">
      <formula>NOT(ISERROR(SEARCH("ALTA",O158)))</formula>
    </cfRule>
    <cfRule type="containsText" dxfId="260" priority="164" stopIfTrue="1" operator="containsText" text="EXTREMA">
      <formula>NOT(ISERROR(SEARCH("EXTREMA",O158)))</formula>
    </cfRule>
  </conditionalFormatting>
  <conditionalFormatting sqref="X158 X160">
    <cfRule type="containsText" dxfId="259" priority="157" stopIfTrue="1" operator="containsText" text="EXTREMA">
      <formula>NOT(ISERROR(SEARCH("EXTREMA",X158)))</formula>
    </cfRule>
    <cfRule type="containsText" dxfId="258" priority="158" stopIfTrue="1" operator="containsText" text="ALTA">
      <formula>NOT(ISERROR(SEARCH("ALTA",X158)))</formula>
    </cfRule>
    <cfRule type="containsText" dxfId="257" priority="159" stopIfTrue="1" operator="containsText" text="MODERADA">
      <formula>NOT(ISERROR(SEARCH("MODERADA",X158)))</formula>
    </cfRule>
    <cfRule type="containsText" dxfId="256" priority="160" stopIfTrue="1" operator="containsText" text="BAJA">
      <formula>NOT(ISERROR(SEARCH("BAJA",X158)))</formula>
    </cfRule>
  </conditionalFormatting>
  <conditionalFormatting sqref="X159">
    <cfRule type="containsText" dxfId="255" priority="153" stopIfTrue="1" operator="containsText" text="EXTREMA">
      <formula>NOT(ISERROR(SEARCH("EXTREMA",X159)))</formula>
    </cfRule>
    <cfRule type="containsText" dxfId="254" priority="154" stopIfTrue="1" operator="containsText" text="ALTA">
      <formula>NOT(ISERROR(SEARCH("ALTA",X159)))</formula>
    </cfRule>
    <cfRule type="containsText" dxfId="253" priority="155" stopIfTrue="1" operator="containsText" text="MODERADA">
      <formula>NOT(ISERROR(SEARCH("MODERADA",X159)))</formula>
    </cfRule>
    <cfRule type="containsText" dxfId="252" priority="156" stopIfTrue="1" operator="containsText" text="BAJA">
      <formula>NOT(ISERROR(SEARCH("BAJA",X159)))</formula>
    </cfRule>
  </conditionalFormatting>
  <conditionalFormatting sqref="X161">
    <cfRule type="containsText" dxfId="251" priority="149" stopIfTrue="1" operator="containsText" text="EXTREMA">
      <formula>NOT(ISERROR(SEARCH("EXTREMA",X161)))</formula>
    </cfRule>
    <cfRule type="containsText" dxfId="250" priority="150" stopIfTrue="1" operator="containsText" text="ALTA">
      <formula>NOT(ISERROR(SEARCH("ALTA",X161)))</formula>
    </cfRule>
    <cfRule type="containsText" dxfId="249" priority="151" stopIfTrue="1" operator="containsText" text="MODERADA">
      <formula>NOT(ISERROR(SEARCH("MODERADA",X161)))</formula>
    </cfRule>
    <cfRule type="containsText" dxfId="248" priority="152" stopIfTrue="1" operator="containsText" text="BAJA">
      <formula>NOT(ISERROR(SEARCH("BAJA",X161)))</formula>
    </cfRule>
  </conditionalFormatting>
  <conditionalFormatting sqref="AB158:AB161">
    <cfRule type="containsText" dxfId="247" priority="145" stopIfTrue="1" operator="containsText" text="EXTREMA">
      <formula>NOT(ISERROR(SEARCH("EXTREMA",AB158)))</formula>
    </cfRule>
    <cfRule type="containsText" dxfId="246" priority="146" stopIfTrue="1" operator="containsText" text="ALTA">
      <formula>NOT(ISERROR(SEARCH("ALTA",AB158)))</formula>
    </cfRule>
    <cfRule type="containsText" dxfId="245" priority="147" stopIfTrue="1" operator="containsText" text="MODERADA">
      <formula>NOT(ISERROR(SEARCH("MODERADA",AB158)))</formula>
    </cfRule>
    <cfRule type="containsText" dxfId="244" priority="148" stopIfTrue="1" operator="containsText" text="BAJA">
      <formula>NOT(ISERROR(SEARCH("BAJA",AB158)))</formula>
    </cfRule>
  </conditionalFormatting>
  <conditionalFormatting sqref="AF158:AF161">
    <cfRule type="containsText" dxfId="243" priority="141" stopIfTrue="1" operator="containsText" text="EXTREMA">
      <formula>NOT(ISERROR(SEARCH("EXTREMA",AF158)))</formula>
    </cfRule>
    <cfRule type="containsText" dxfId="242" priority="142" stopIfTrue="1" operator="containsText" text="ALTA">
      <formula>NOT(ISERROR(SEARCH("ALTA",AF158)))</formula>
    </cfRule>
    <cfRule type="containsText" dxfId="241" priority="143" stopIfTrue="1" operator="containsText" text="MODERADA">
      <formula>NOT(ISERROR(SEARCH("MODERADA",AF158)))</formula>
    </cfRule>
    <cfRule type="containsText" dxfId="240" priority="144" stopIfTrue="1" operator="containsText" text="BAJA">
      <formula>NOT(ISERROR(SEARCH("BAJA",AF158)))</formula>
    </cfRule>
  </conditionalFormatting>
  <conditionalFormatting sqref="O90">
    <cfRule type="containsText" dxfId="239" priority="137" stopIfTrue="1" operator="containsText" text="BAJA">
      <formula>NOT(ISERROR(SEARCH("BAJA",O90)))</formula>
    </cfRule>
    <cfRule type="containsText" dxfId="238" priority="138" stopIfTrue="1" operator="containsText" text="MODERADA">
      <formula>NOT(ISERROR(SEARCH("MODERADA",O90)))</formula>
    </cfRule>
    <cfRule type="containsText" dxfId="237" priority="139" stopIfTrue="1" operator="containsText" text="ALTA">
      <formula>NOT(ISERROR(SEARCH("ALTA",O90)))</formula>
    </cfRule>
    <cfRule type="containsText" dxfId="236" priority="140" stopIfTrue="1" operator="containsText" text="EXTREMA">
      <formula>NOT(ISERROR(SEARCH("EXTREMA",O90)))</formula>
    </cfRule>
  </conditionalFormatting>
  <conditionalFormatting sqref="X120">
    <cfRule type="containsText" dxfId="235" priority="85" stopIfTrue="1" operator="containsText" text="EXTREMA">
      <formula>NOT(ISERROR(SEARCH("EXTREMA",X120)))</formula>
    </cfRule>
    <cfRule type="containsText" dxfId="234" priority="86" stopIfTrue="1" operator="containsText" text="ALTA">
      <formula>NOT(ISERROR(SEARCH("ALTA",X120)))</formula>
    </cfRule>
    <cfRule type="containsText" dxfId="233" priority="87" stopIfTrue="1" operator="containsText" text="MODERADA">
      <formula>NOT(ISERROR(SEARCH("MODERADA",X120)))</formula>
    </cfRule>
    <cfRule type="containsText" dxfId="232" priority="88" stopIfTrue="1" operator="containsText" text="BAJA">
      <formula>NOT(ISERROR(SEARCH("BAJA",X120)))</formula>
    </cfRule>
  </conditionalFormatting>
  <conditionalFormatting sqref="X125">
    <cfRule type="containsText" dxfId="231" priority="81" stopIfTrue="1" operator="containsText" text="EXTREMA">
      <formula>NOT(ISERROR(SEARCH("EXTREMA",X125)))</formula>
    </cfRule>
    <cfRule type="containsText" dxfId="230" priority="82" stopIfTrue="1" operator="containsText" text="ALTA">
      <formula>NOT(ISERROR(SEARCH("ALTA",X125)))</formula>
    </cfRule>
    <cfRule type="containsText" dxfId="229" priority="83" stopIfTrue="1" operator="containsText" text="MODERADA">
      <formula>NOT(ISERROR(SEARCH("MODERADA",X125)))</formula>
    </cfRule>
    <cfRule type="containsText" dxfId="228" priority="84" stopIfTrue="1" operator="containsText" text="BAJA">
      <formula>NOT(ISERROR(SEARCH("BAJA",X125)))</formula>
    </cfRule>
  </conditionalFormatting>
  <conditionalFormatting sqref="X135">
    <cfRule type="containsText" dxfId="227" priority="65" stopIfTrue="1" operator="containsText" text="EXTREMA">
      <formula>NOT(ISERROR(SEARCH("EXTREMA",X135)))</formula>
    </cfRule>
    <cfRule type="containsText" dxfId="226" priority="66" stopIfTrue="1" operator="containsText" text="ALTA">
      <formula>NOT(ISERROR(SEARCH("ALTA",X135)))</formula>
    </cfRule>
    <cfRule type="containsText" dxfId="225" priority="67" stopIfTrue="1" operator="containsText" text="MODERADA">
      <formula>NOT(ISERROR(SEARCH("MODERADA",X135)))</formula>
    </cfRule>
    <cfRule type="containsText" dxfId="224" priority="68" stopIfTrue="1" operator="containsText" text="BAJA">
      <formula>NOT(ISERROR(SEARCH("BAJA",X135)))</formula>
    </cfRule>
  </conditionalFormatting>
  <conditionalFormatting sqref="O26">
    <cfRule type="containsText" dxfId="223" priority="121" stopIfTrue="1" operator="containsText" text="BAJA">
      <formula>NOT(ISERROR(SEARCH("BAJA",O26)))</formula>
    </cfRule>
    <cfRule type="containsText" dxfId="222" priority="122" stopIfTrue="1" operator="containsText" text="MODERADA">
      <formula>NOT(ISERROR(SEARCH("MODERADA",O26)))</formula>
    </cfRule>
    <cfRule type="containsText" dxfId="221" priority="123" stopIfTrue="1" operator="containsText" text="ALTA">
      <formula>NOT(ISERROR(SEARCH("ALTA",O26)))</formula>
    </cfRule>
    <cfRule type="containsText" dxfId="220" priority="124" stopIfTrue="1" operator="containsText" text="EXTREMA">
      <formula>NOT(ISERROR(SEARCH("EXTREMA",O26)))</formula>
    </cfRule>
  </conditionalFormatting>
  <conditionalFormatting sqref="O150">
    <cfRule type="containsText" dxfId="219" priority="41" stopIfTrue="1" operator="containsText" text="BAJA">
      <formula>NOT(ISERROR(SEARCH("BAJA",O150)))</formula>
    </cfRule>
    <cfRule type="containsText" dxfId="218" priority="42" stopIfTrue="1" operator="containsText" text="MODERADA">
      <formula>NOT(ISERROR(SEARCH("MODERADA",O150)))</formula>
    </cfRule>
    <cfRule type="containsText" dxfId="217" priority="43" stopIfTrue="1" operator="containsText" text="ALTA">
      <formula>NOT(ISERROR(SEARCH("ALTA",O150)))</formula>
    </cfRule>
    <cfRule type="containsText" dxfId="216" priority="44" stopIfTrue="1" operator="containsText" text="EXTREMA">
      <formula>NOT(ISERROR(SEARCH("EXTREMA",O150)))</formula>
    </cfRule>
  </conditionalFormatting>
  <conditionalFormatting sqref="O28">
    <cfRule type="containsText" dxfId="215" priority="113" stopIfTrue="1" operator="containsText" text="BAJA">
      <formula>NOT(ISERROR(SEARCH("BAJA",O28)))</formula>
    </cfRule>
    <cfRule type="containsText" dxfId="214" priority="114" stopIfTrue="1" operator="containsText" text="MODERADA">
      <formula>NOT(ISERROR(SEARCH("MODERADA",O28)))</formula>
    </cfRule>
    <cfRule type="containsText" dxfId="213" priority="115" stopIfTrue="1" operator="containsText" text="ALTA">
      <formula>NOT(ISERROR(SEARCH("ALTA",O28)))</formula>
    </cfRule>
    <cfRule type="containsText" dxfId="212" priority="116" stopIfTrue="1" operator="containsText" text="EXTREMA">
      <formula>NOT(ISERROR(SEARCH("EXTREMA",O28)))</formula>
    </cfRule>
  </conditionalFormatting>
  <conditionalFormatting sqref="O35">
    <cfRule type="containsText" dxfId="211" priority="109" stopIfTrue="1" operator="containsText" text="BAJA">
      <formula>NOT(ISERROR(SEARCH("BAJA",O35)))</formula>
    </cfRule>
    <cfRule type="containsText" dxfId="210" priority="110" stopIfTrue="1" operator="containsText" text="MODERADA">
      <formula>NOT(ISERROR(SEARCH("MODERADA",O35)))</formula>
    </cfRule>
    <cfRule type="containsText" dxfId="209" priority="111" stopIfTrue="1" operator="containsText" text="ALTA">
      <formula>NOT(ISERROR(SEARCH("ALTA",O35)))</formula>
    </cfRule>
    <cfRule type="containsText" dxfId="208" priority="112" stopIfTrue="1" operator="containsText" text="EXTREMA">
      <formula>NOT(ISERROR(SEARCH("EXTREMA",O35)))</formula>
    </cfRule>
  </conditionalFormatting>
  <conditionalFormatting sqref="O75">
    <cfRule type="containsText" dxfId="207" priority="105" stopIfTrue="1" operator="containsText" text="BAJA">
      <formula>NOT(ISERROR(SEARCH("BAJA",O75)))</formula>
    </cfRule>
    <cfRule type="containsText" dxfId="206" priority="106" stopIfTrue="1" operator="containsText" text="MODERADA">
      <formula>NOT(ISERROR(SEARCH("MODERADA",O75)))</formula>
    </cfRule>
    <cfRule type="containsText" dxfId="205" priority="107" stopIfTrue="1" operator="containsText" text="ALTA">
      <formula>NOT(ISERROR(SEARCH("ALTA",O75)))</formula>
    </cfRule>
    <cfRule type="containsText" dxfId="204" priority="108" stopIfTrue="1" operator="containsText" text="EXTREMA">
      <formula>NOT(ISERROR(SEARCH("EXTREMA",O75)))</formula>
    </cfRule>
  </conditionalFormatting>
  <conditionalFormatting sqref="X100">
    <cfRule type="containsText" dxfId="203" priority="101" stopIfTrue="1" operator="containsText" text="EXTREMA">
      <formula>NOT(ISERROR(SEARCH("EXTREMA",X100)))</formula>
    </cfRule>
    <cfRule type="containsText" dxfId="202" priority="102" stopIfTrue="1" operator="containsText" text="ALTA">
      <formula>NOT(ISERROR(SEARCH("ALTA",X100)))</formula>
    </cfRule>
    <cfRule type="containsText" dxfId="201" priority="103" stopIfTrue="1" operator="containsText" text="MODERADA">
      <formula>NOT(ISERROR(SEARCH("MODERADA",X100)))</formula>
    </cfRule>
    <cfRule type="containsText" dxfId="200" priority="104" stopIfTrue="1" operator="containsText" text="BAJA">
      <formula>NOT(ISERROR(SEARCH("BAJA",X100)))</formula>
    </cfRule>
  </conditionalFormatting>
  <conditionalFormatting sqref="X105">
    <cfRule type="containsText" dxfId="199" priority="97" stopIfTrue="1" operator="containsText" text="EXTREMA">
      <formula>NOT(ISERROR(SEARCH("EXTREMA",X105)))</formula>
    </cfRule>
    <cfRule type="containsText" dxfId="198" priority="98" stopIfTrue="1" operator="containsText" text="ALTA">
      <formula>NOT(ISERROR(SEARCH("ALTA",X105)))</formula>
    </cfRule>
    <cfRule type="containsText" dxfId="197" priority="99" stopIfTrue="1" operator="containsText" text="MODERADA">
      <formula>NOT(ISERROR(SEARCH("MODERADA",X105)))</formula>
    </cfRule>
    <cfRule type="containsText" dxfId="196" priority="100" stopIfTrue="1" operator="containsText" text="BAJA">
      <formula>NOT(ISERROR(SEARCH("BAJA",X105)))</formula>
    </cfRule>
  </conditionalFormatting>
  <conditionalFormatting sqref="X110">
    <cfRule type="containsText" dxfId="195" priority="93" stopIfTrue="1" operator="containsText" text="EXTREMA">
      <formula>NOT(ISERROR(SEARCH("EXTREMA",X110)))</formula>
    </cfRule>
    <cfRule type="containsText" dxfId="194" priority="94" stopIfTrue="1" operator="containsText" text="ALTA">
      <formula>NOT(ISERROR(SEARCH("ALTA",X110)))</formula>
    </cfRule>
    <cfRule type="containsText" dxfId="193" priority="95" stopIfTrue="1" operator="containsText" text="MODERADA">
      <formula>NOT(ISERROR(SEARCH("MODERADA",X110)))</formula>
    </cfRule>
    <cfRule type="containsText" dxfId="192" priority="96" stopIfTrue="1" operator="containsText" text="BAJA">
      <formula>NOT(ISERROR(SEARCH("BAJA",X110)))</formula>
    </cfRule>
  </conditionalFormatting>
  <conditionalFormatting sqref="X115">
    <cfRule type="containsText" dxfId="191" priority="89" stopIfTrue="1" operator="containsText" text="EXTREMA">
      <formula>NOT(ISERROR(SEARCH("EXTREMA",X115)))</formula>
    </cfRule>
    <cfRule type="containsText" dxfId="190" priority="90" stopIfTrue="1" operator="containsText" text="ALTA">
      <formula>NOT(ISERROR(SEARCH("ALTA",X115)))</formula>
    </cfRule>
    <cfRule type="containsText" dxfId="189" priority="91" stopIfTrue="1" operator="containsText" text="MODERADA">
      <formula>NOT(ISERROR(SEARCH("MODERADA",X115)))</formula>
    </cfRule>
    <cfRule type="containsText" dxfId="188" priority="92" stopIfTrue="1" operator="containsText" text="BAJA">
      <formula>NOT(ISERROR(SEARCH("BAJA",X115)))</formula>
    </cfRule>
  </conditionalFormatting>
  <conditionalFormatting sqref="X145">
    <cfRule type="containsText" dxfId="187" priority="57" stopIfTrue="1" operator="containsText" text="EXTREMA">
      <formula>NOT(ISERROR(SEARCH("EXTREMA",X145)))</formula>
    </cfRule>
    <cfRule type="containsText" dxfId="186" priority="58" stopIfTrue="1" operator="containsText" text="ALTA">
      <formula>NOT(ISERROR(SEARCH("ALTA",X145)))</formula>
    </cfRule>
    <cfRule type="containsText" dxfId="185" priority="59" stopIfTrue="1" operator="containsText" text="MODERADA">
      <formula>NOT(ISERROR(SEARCH("MODERADA",X145)))</formula>
    </cfRule>
    <cfRule type="containsText" dxfId="184" priority="60" stopIfTrue="1" operator="containsText" text="BAJA">
      <formula>NOT(ISERROR(SEARCH("BAJA",X145)))</formula>
    </cfRule>
  </conditionalFormatting>
  <conditionalFormatting sqref="O130">
    <cfRule type="containsText" dxfId="183" priority="77" stopIfTrue="1" operator="containsText" text="BAJA">
      <formula>NOT(ISERROR(SEARCH("BAJA",O130)))</formula>
    </cfRule>
    <cfRule type="containsText" dxfId="182" priority="78" stopIfTrue="1" operator="containsText" text="MODERADA">
      <formula>NOT(ISERROR(SEARCH("MODERADA",O130)))</formula>
    </cfRule>
    <cfRule type="containsText" dxfId="181" priority="79" stopIfTrue="1" operator="containsText" text="ALTA">
      <formula>NOT(ISERROR(SEARCH("ALTA",O130)))</formula>
    </cfRule>
    <cfRule type="containsText" dxfId="180" priority="80" stopIfTrue="1" operator="containsText" text="EXTREMA">
      <formula>NOT(ISERROR(SEARCH("EXTREMA",O130)))</formula>
    </cfRule>
  </conditionalFormatting>
  <conditionalFormatting sqref="X130">
    <cfRule type="containsText" dxfId="179" priority="73" stopIfTrue="1" operator="containsText" text="EXTREMA">
      <formula>NOT(ISERROR(SEARCH("EXTREMA",X130)))</formula>
    </cfRule>
    <cfRule type="containsText" dxfId="178" priority="74" stopIfTrue="1" operator="containsText" text="ALTA">
      <formula>NOT(ISERROR(SEARCH("ALTA",X130)))</formula>
    </cfRule>
    <cfRule type="containsText" dxfId="177" priority="75" stopIfTrue="1" operator="containsText" text="MODERADA">
      <formula>NOT(ISERROR(SEARCH("MODERADA",X130)))</formula>
    </cfRule>
    <cfRule type="containsText" dxfId="176" priority="76" stopIfTrue="1" operator="containsText" text="BAJA">
      <formula>NOT(ISERROR(SEARCH("BAJA",X130)))</formula>
    </cfRule>
  </conditionalFormatting>
  <conditionalFormatting sqref="O135">
    <cfRule type="containsText" dxfId="175" priority="69" stopIfTrue="1" operator="containsText" text="BAJA">
      <formula>NOT(ISERROR(SEARCH("BAJA",O135)))</formula>
    </cfRule>
    <cfRule type="containsText" dxfId="174" priority="70" stopIfTrue="1" operator="containsText" text="MODERADA">
      <formula>NOT(ISERROR(SEARCH("MODERADA",O135)))</formula>
    </cfRule>
    <cfRule type="containsText" dxfId="173" priority="71" stopIfTrue="1" operator="containsText" text="ALTA">
      <formula>NOT(ISERROR(SEARCH("ALTA",O135)))</formula>
    </cfRule>
    <cfRule type="containsText" dxfId="172" priority="72" stopIfTrue="1" operator="containsText" text="EXTREMA">
      <formula>NOT(ISERROR(SEARCH("EXTREMA",O135)))</formula>
    </cfRule>
  </conditionalFormatting>
  <conditionalFormatting sqref="X140">
    <cfRule type="containsText" dxfId="171" priority="61" stopIfTrue="1" operator="containsText" text="EXTREMA">
      <formula>NOT(ISERROR(SEARCH("EXTREMA",X140)))</formula>
    </cfRule>
    <cfRule type="containsText" dxfId="170" priority="62" stopIfTrue="1" operator="containsText" text="ALTA">
      <formula>NOT(ISERROR(SEARCH("ALTA",X140)))</formula>
    </cfRule>
    <cfRule type="containsText" dxfId="169" priority="63" stopIfTrue="1" operator="containsText" text="MODERADA">
      <formula>NOT(ISERROR(SEARCH("MODERADA",X140)))</formula>
    </cfRule>
    <cfRule type="containsText" dxfId="168" priority="64" stopIfTrue="1" operator="containsText" text="BAJA">
      <formula>NOT(ISERROR(SEARCH("BAJA",X140)))</formula>
    </cfRule>
  </conditionalFormatting>
  <conditionalFormatting sqref="X150">
    <cfRule type="containsText" dxfId="167" priority="37" stopIfTrue="1" operator="containsText" text="EXTREMA">
      <formula>NOT(ISERROR(SEARCH("EXTREMA",X150)))</formula>
    </cfRule>
    <cfRule type="containsText" dxfId="166" priority="38" stopIfTrue="1" operator="containsText" text="ALTA">
      <formula>NOT(ISERROR(SEARCH("ALTA",X150)))</formula>
    </cfRule>
    <cfRule type="containsText" dxfId="165" priority="39" stopIfTrue="1" operator="containsText" text="MODERADA">
      <formula>NOT(ISERROR(SEARCH("MODERADA",X150)))</formula>
    </cfRule>
    <cfRule type="containsText" dxfId="164" priority="40" stopIfTrue="1" operator="containsText" text="BAJA">
      <formula>NOT(ISERROR(SEARCH("BAJA",X150)))</formula>
    </cfRule>
  </conditionalFormatting>
  <conditionalFormatting sqref="N150">
    <cfRule type="containsText" dxfId="163" priority="45" stopIfTrue="1" operator="containsText" text="BAJA">
      <formula>NOT(ISERROR(SEARCH("BAJA",N150)))</formula>
    </cfRule>
    <cfRule type="containsText" dxfId="162" priority="46" stopIfTrue="1" operator="containsText" text="MODERADA">
      <formula>NOT(ISERROR(SEARCH("MODERADA",N150)))</formula>
    </cfRule>
    <cfRule type="containsText" dxfId="161" priority="47" stopIfTrue="1" operator="containsText" text="ALTA">
      <formula>NOT(ISERROR(SEARCH("ALTA",N150)))</formula>
    </cfRule>
    <cfRule type="containsText" dxfId="160" priority="48" stopIfTrue="1" operator="containsText" text="EXTREMA">
      <formula>NOT(ISERROR(SEARCH("EXTREMA",N150)))</formula>
    </cfRule>
  </conditionalFormatting>
  <conditionalFormatting sqref="O163">
    <cfRule type="containsText" dxfId="159" priority="33" stopIfTrue="1" operator="containsText" text="BAJA">
      <formula>NOT(ISERROR(SEARCH("BAJA",O163)))</formula>
    </cfRule>
    <cfRule type="containsText" dxfId="158" priority="34" stopIfTrue="1" operator="containsText" text="MODERADA">
      <formula>NOT(ISERROR(SEARCH("MODERADA",O163)))</formula>
    </cfRule>
    <cfRule type="containsText" dxfId="157" priority="35" stopIfTrue="1" operator="containsText" text="ALTA">
      <formula>NOT(ISERROR(SEARCH("ALTA",O163)))</formula>
    </cfRule>
    <cfRule type="containsText" dxfId="156" priority="36" stopIfTrue="1" operator="containsText" text="EXTREMA">
      <formula>NOT(ISERROR(SEARCH("EXTREMA",O163)))</formula>
    </cfRule>
  </conditionalFormatting>
  <conditionalFormatting sqref="O202">
    <cfRule type="containsText" dxfId="155" priority="29" stopIfTrue="1" operator="containsText" text="BAJA">
      <formula>NOT(ISERROR(SEARCH("BAJA",O202)))</formula>
    </cfRule>
    <cfRule type="containsText" dxfId="154" priority="30" stopIfTrue="1" operator="containsText" text="MODERADA">
      <formula>NOT(ISERROR(SEARCH("MODERADA",O202)))</formula>
    </cfRule>
    <cfRule type="containsText" dxfId="153" priority="31" stopIfTrue="1" operator="containsText" text="ALTA">
      <formula>NOT(ISERROR(SEARCH("ALTA",O202)))</formula>
    </cfRule>
    <cfRule type="containsText" dxfId="152" priority="32" stopIfTrue="1" operator="containsText" text="EXTREMA">
      <formula>NOT(ISERROR(SEARCH("EXTREMA",O202)))</formula>
    </cfRule>
  </conditionalFormatting>
  <conditionalFormatting sqref="O260">
    <cfRule type="containsText" dxfId="151" priority="25" stopIfTrue="1" operator="containsText" text="BAJA">
      <formula>NOT(ISERROR(SEARCH("BAJA",O260)))</formula>
    </cfRule>
    <cfRule type="containsText" dxfId="150" priority="26" stopIfTrue="1" operator="containsText" text="MODERADA">
      <formula>NOT(ISERROR(SEARCH("MODERADA",O260)))</formula>
    </cfRule>
    <cfRule type="containsText" dxfId="149" priority="27" stopIfTrue="1" operator="containsText" text="ALTA">
      <formula>NOT(ISERROR(SEARCH("ALTA",O260)))</formula>
    </cfRule>
    <cfRule type="containsText" dxfId="148" priority="28" stopIfTrue="1" operator="containsText" text="EXTREMA">
      <formula>NOT(ISERROR(SEARCH("EXTREMA",O260)))</formula>
    </cfRule>
  </conditionalFormatting>
  <conditionalFormatting sqref="X259">
    <cfRule type="containsText" dxfId="147" priority="17" stopIfTrue="1" operator="containsText" text="EXTREMA">
      <formula>NOT(ISERROR(SEARCH("EXTREMA",X259)))</formula>
    </cfRule>
    <cfRule type="containsText" dxfId="146" priority="18" stopIfTrue="1" operator="containsText" text="ALTA">
      <formula>NOT(ISERROR(SEARCH("ALTA",X259)))</formula>
    </cfRule>
    <cfRule type="containsText" dxfId="145" priority="19" stopIfTrue="1" operator="containsText" text="MODERADA">
      <formula>NOT(ISERROR(SEARCH("MODERADA",X259)))</formula>
    </cfRule>
    <cfRule type="containsText" dxfId="144" priority="20" stopIfTrue="1" operator="containsText" text="BAJA">
      <formula>NOT(ISERROR(SEARCH("BAJA",X259)))</formula>
    </cfRule>
  </conditionalFormatting>
  <conditionalFormatting sqref="N267">
    <cfRule type="containsText" dxfId="143" priority="13" stopIfTrue="1" operator="containsText" text="BAJA">
      <formula>NOT(ISERROR(SEARCH("BAJA",N267)))</formula>
    </cfRule>
    <cfRule type="containsText" dxfId="142" priority="14" stopIfTrue="1" operator="containsText" text="MODERADA">
      <formula>NOT(ISERROR(SEARCH("MODERADA",N267)))</formula>
    </cfRule>
    <cfRule type="containsText" dxfId="141" priority="15" stopIfTrue="1" operator="containsText" text="ALTA">
      <formula>NOT(ISERROR(SEARCH("ALTA",N267)))</formula>
    </cfRule>
    <cfRule type="containsText" dxfId="140" priority="16" stopIfTrue="1" operator="containsText" text="EXTREMA">
      <formula>NOT(ISERROR(SEARCH("EXTREMA",N267)))</formula>
    </cfRule>
  </conditionalFormatting>
  <conditionalFormatting sqref="O267">
    <cfRule type="containsText" dxfId="139" priority="9" stopIfTrue="1" operator="containsText" text="BAJA">
      <formula>NOT(ISERROR(SEARCH("BAJA",O267)))</formula>
    </cfRule>
    <cfRule type="containsText" dxfId="138" priority="10" stopIfTrue="1" operator="containsText" text="MODERADA">
      <formula>NOT(ISERROR(SEARCH("MODERADA",O267)))</formula>
    </cfRule>
    <cfRule type="containsText" dxfId="137" priority="11" stopIfTrue="1" operator="containsText" text="ALTA">
      <formula>NOT(ISERROR(SEARCH("ALTA",O267)))</formula>
    </cfRule>
    <cfRule type="containsText" dxfId="136" priority="12" stopIfTrue="1" operator="containsText" text="EXTREMA">
      <formula>NOT(ISERROR(SEARCH("EXTREMA",O267)))</formula>
    </cfRule>
  </conditionalFormatting>
  <conditionalFormatting sqref="S267">
    <cfRule type="expression" dxfId="135" priority="5">
      <formula>$S267="EXTREMA"</formula>
    </cfRule>
    <cfRule type="expression" dxfId="134" priority="6">
      <formula>$S267="ALTA"</formula>
    </cfRule>
    <cfRule type="expression" dxfId="133" priority="7">
      <formula>$S267="MODERADA"</formula>
    </cfRule>
    <cfRule type="expression" dxfId="132" priority="8">
      <formula>$S267="BAJA"</formula>
    </cfRule>
  </conditionalFormatting>
  <conditionalFormatting sqref="X267">
    <cfRule type="containsText" dxfId="131" priority="1" stopIfTrue="1" operator="containsText" text="EXTREMA">
      <formula>NOT(ISERROR(SEARCH("EXTREMA",X267)))</formula>
    </cfRule>
    <cfRule type="containsText" dxfId="130" priority="2" stopIfTrue="1" operator="containsText" text="ALTA">
      <formula>NOT(ISERROR(SEARCH("ALTA",X267)))</formula>
    </cfRule>
    <cfRule type="containsText" dxfId="129" priority="3" stopIfTrue="1" operator="containsText" text="MODERADA">
      <formula>NOT(ISERROR(SEARCH("MODERADA",X267)))</formula>
    </cfRule>
    <cfRule type="containsText" dxfId="128" priority="4" stopIfTrue="1" operator="containsText" text="BAJA">
      <formula>NOT(ISERROR(SEARCH("BAJA",X267)))</formula>
    </cfRule>
  </conditionalFormatting>
  <dataValidations count="18">
    <dataValidation type="list" allowBlank="1" showInputMessage="1" showErrorMessage="1" sqref="B3:B4 A3:A5 A1:B1 I1:M1 E207 P75 P80 P85 P90 P95">
      <formula1>#REF!</formula1>
    </dataValidation>
    <dataValidation type="list" allowBlank="1" showInputMessage="1" showErrorMessage="1" sqref="R16:R167 R174:R222 J174:J264 R228:R264 J16:J168 R267 J267">
      <formula1>$J$2:$J$4</formula1>
    </dataValidation>
    <dataValidation type="list" allowBlank="1" showInputMessage="1" showErrorMessage="1" sqref="E202:E203 E176 E60:E62 E65:E66 E70:E71 E140 E55:E56 E120 E125 E130 E135 E259:E260 E33 E155:E156 E45:E46 E50:E51 E115 E264:E265 E184 E189 E215:E216 E223 E228 E233 E238 E243 E248 E254 E100 E105 E110 E75:E76 E80:E82 E85:E87 E90 E95 E145 E194 E112 E165 E168 E211:E212 E150:E152 E19 E180 E92 E98 E102 E107 E163 E174 E30:E31 E24 E21:E22 E16:E17 E178 E182 E187 E192 E197:E198 E219 E267:E268">
      <formula1>$AT$16:$AT$20</formula1>
    </dataValidation>
    <dataValidation type="list" allowBlank="1" showInputMessage="1" showErrorMessage="1" sqref="D254:D262 D21:D23 D45 D61 D70 D145 D55:D56 D264:D265 D115 D192 D178 D168 D158 D155 D223 D16:D18 D50 D202 D174 D238:D241 D243:D252 D95 D184 D219 D163 D170 D267">
      <formula1>$AX$16:$AX$21</formula1>
    </dataValidation>
    <dataValidation type="list" allowBlank="1" showInputMessage="1" showErrorMessage="1" sqref="A219:A227 A55 A16:A26 A202 A178 A163 A155 A115 A35 A45">
      <formula1>$BD$16:$BD$29</formula1>
    </dataValidation>
    <dataValidation type="list" allowBlank="1" showInputMessage="1" showErrorMessage="1" sqref="AP19:AP20">
      <formula1>$P$16</formula1>
    </dataValidation>
    <dataValidation type="list" allowBlank="1" showInputMessage="1" showErrorMessage="1" sqref="P16:P17 P21:P22 P30 P264 P60 P65 P55 P140 P115 P120 P125 P130 P135 P150 P163 P145 P197 P178 P182 P187 P192 P219 P45 P202 P211 P223 P215 P228 P233 P238 P243 P248 P254 P110 P100 P105 P174 P155 P168 P207 P70 P259 P267">
      <formula1>$AR$22:$AR$23</formula1>
    </dataValidation>
    <dataValidation type="list" allowBlank="1" showInputMessage="1" showErrorMessage="1" sqref="Q178:Q222 I16:I34 I45:I104 I115:I119 I155:I168 I178:I222 I228:I264 Q228:Q264 Q16:Q167 Q267 I267">
      <formula1>$BB$6:$BB$10</formula1>
    </dataValidation>
    <dataValidation type="list" allowBlank="1" showInputMessage="1" showErrorMessage="1" sqref="BO7 AR6:AR10 N16:N26 N30:N34 N155:N168 N40:N104 N178:N222 N228:N264 N115:N119 N267">
      <formula1>$AR$7:$AR$10</formula1>
    </dataValidation>
    <dataValidation type="list" allowBlank="1" showInputMessage="1" showErrorMessage="1" sqref="AO17:AO19">
      <formula1>$AP$7:$AP$9</formula1>
    </dataValidation>
    <dataValidation type="list" allowBlank="1" showInputMessage="1" showErrorMessage="1" sqref="E26:E29 E158:E160 E35:E43">
      <formula1>$AT$16:$AT$19</formula1>
    </dataValidation>
    <dataValidation type="list" allowBlank="1" showInputMessage="1" showErrorMessage="1" sqref="P26 P35 P158 P40">
      <formula1>$AR$21:$AR$22</formula1>
    </dataValidation>
    <dataValidation type="list" allowBlank="1" showInputMessage="1" showErrorMessage="1" sqref="D30 D75 D40 D35 D26:D27">
      <formula1>$AX$16:$AX$20</formula1>
    </dataValidation>
    <dataValidation type="list" allowBlank="1" showInputMessage="1" showErrorMessage="1" sqref="Q174:Q177 I223:I227 I105:I114 I35:I44 I174:I177 I120:I150">
      <formula1>$I$2:$I$6</formula1>
    </dataValidation>
    <dataValidation type="list" allowBlank="1" showInputMessage="1" showErrorMessage="1" sqref="P50">
      <formula1>$N$3:$N$5</formula1>
    </dataValidation>
    <dataValidation type="list" allowBlank="1" showInputMessage="1" showErrorMessage="1" sqref="S155:S163 S168:S172 S174 S178:S211 S215 S219:S264 S16:S150 X170 S267">
      <formula1>$AP$7:$AP$10</formula1>
    </dataValidation>
    <dataValidation type="list" allowBlank="1" showInputMessage="1" showErrorMessage="1" sqref="D228:D230 D233:D236">
      <formula1>$AZ$18:$AZ$23</formula1>
    </dataValidation>
    <dataValidation type="list" allowBlank="1" showInputMessage="1" showErrorMessage="1" sqref="A259">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23622047244094491" right="0.23622047244094491" top="0.74803149606299213" bottom="0.74803149606299213" header="0.31496062992125984" footer="0.31496062992125984"/>
  <pageSetup paperSize="9" scale="3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heetViews>
  <sheetFormatPr baseColWidth="10" defaultRowHeight="15" x14ac:dyDescent="0.25"/>
  <cols>
    <col min="1" max="1" width="21" customWidth="1"/>
    <col min="2" max="2" width="18" customWidth="1"/>
    <col min="3" max="3" width="14.5703125" customWidth="1"/>
    <col min="4" max="4" width="28.85546875" customWidth="1"/>
    <col min="5" max="5" width="19" customWidth="1"/>
  </cols>
  <sheetData>
    <row r="1" spans="1:5" ht="15.75" thickBot="1" x14ac:dyDescent="0.3"/>
    <row r="2" spans="1:5" x14ac:dyDescent="0.25">
      <c r="A2" s="1523" t="s">
        <v>197</v>
      </c>
      <c r="B2" s="1524"/>
      <c r="C2" s="1524"/>
      <c r="D2" s="1524"/>
      <c r="E2" s="1525"/>
    </row>
    <row r="3" spans="1:5" ht="15.75" thickBot="1" x14ac:dyDescent="0.3">
      <c r="A3" s="106" t="s">
        <v>198</v>
      </c>
      <c r="B3" s="107" t="s">
        <v>199</v>
      </c>
      <c r="C3" s="107" t="s">
        <v>200</v>
      </c>
      <c r="D3" s="107" t="s">
        <v>201</v>
      </c>
      <c r="E3" s="108" t="s">
        <v>202</v>
      </c>
    </row>
    <row r="4" spans="1:5" x14ac:dyDescent="0.25">
      <c r="A4" s="495" t="s">
        <v>203</v>
      </c>
      <c r="B4" s="496" t="s">
        <v>14</v>
      </c>
      <c r="C4" s="496" t="s">
        <v>14</v>
      </c>
      <c r="D4" s="496" t="s">
        <v>14</v>
      </c>
      <c r="E4" s="497" t="s">
        <v>14</v>
      </c>
    </row>
    <row r="5" spans="1:5" x14ac:dyDescent="0.25">
      <c r="A5" s="109" t="s">
        <v>793</v>
      </c>
      <c r="B5" s="493" t="s">
        <v>14</v>
      </c>
      <c r="C5" s="493" t="s">
        <v>14</v>
      </c>
      <c r="D5" s="493" t="s">
        <v>14</v>
      </c>
      <c r="E5" s="494" t="s">
        <v>14</v>
      </c>
    </row>
    <row r="6" spans="1:5" x14ac:dyDescent="0.25">
      <c r="A6" s="109" t="s">
        <v>794</v>
      </c>
      <c r="B6" s="493" t="s">
        <v>14</v>
      </c>
      <c r="C6" s="493" t="s">
        <v>14</v>
      </c>
      <c r="D6" s="493" t="s">
        <v>14</v>
      </c>
      <c r="E6" s="494" t="s">
        <v>14</v>
      </c>
    </row>
    <row r="7" spans="1:5" x14ac:dyDescent="0.25">
      <c r="A7" s="109" t="s">
        <v>795</v>
      </c>
      <c r="B7" s="493" t="s">
        <v>14</v>
      </c>
      <c r="C7" s="493" t="s">
        <v>14</v>
      </c>
      <c r="D7" s="493" t="s">
        <v>14</v>
      </c>
      <c r="E7" s="494" t="s">
        <v>14</v>
      </c>
    </row>
    <row r="8" spans="1:5" x14ac:dyDescent="0.25">
      <c r="A8" s="109" t="s">
        <v>796</v>
      </c>
      <c r="B8" s="493" t="s">
        <v>14</v>
      </c>
      <c r="C8" s="493" t="s">
        <v>14</v>
      </c>
      <c r="D8" s="493" t="s">
        <v>14</v>
      </c>
      <c r="E8" s="494" t="s">
        <v>14</v>
      </c>
    </row>
    <row r="9" spans="1:5" x14ac:dyDescent="0.25">
      <c r="A9" s="109" t="s">
        <v>797</v>
      </c>
      <c r="B9" s="493" t="s">
        <v>14</v>
      </c>
      <c r="C9" s="493" t="s">
        <v>14</v>
      </c>
      <c r="D9" s="493" t="s">
        <v>14</v>
      </c>
      <c r="E9" s="494" t="s">
        <v>14</v>
      </c>
    </row>
    <row r="10" spans="1:5" x14ac:dyDescent="0.25">
      <c r="A10" s="109" t="s">
        <v>798</v>
      </c>
      <c r="B10" s="493" t="s">
        <v>14</v>
      </c>
      <c r="C10" s="493" t="s">
        <v>14</v>
      </c>
      <c r="D10" s="493" t="s">
        <v>14</v>
      </c>
      <c r="E10" s="494" t="s">
        <v>14</v>
      </c>
    </row>
    <row r="11" spans="1:5" x14ac:dyDescent="0.25">
      <c r="A11" s="109" t="s">
        <v>799</v>
      </c>
      <c r="B11" s="493" t="s">
        <v>14</v>
      </c>
      <c r="C11" s="493" t="s">
        <v>14</v>
      </c>
      <c r="D11" s="493" t="s">
        <v>14</v>
      </c>
      <c r="E11" s="494" t="s">
        <v>14</v>
      </c>
    </row>
    <row r="12" spans="1:5" x14ac:dyDescent="0.25">
      <c r="A12" s="109" t="s">
        <v>800</v>
      </c>
      <c r="B12" s="493" t="s">
        <v>14</v>
      </c>
      <c r="C12" s="493" t="s">
        <v>14</v>
      </c>
      <c r="D12" s="493" t="s">
        <v>14</v>
      </c>
      <c r="E12" s="494" t="s">
        <v>14</v>
      </c>
    </row>
    <row r="13" spans="1:5" x14ac:dyDescent="0.25">
      <c r="A13" s="109" t="s">
        <v>801</v>
      </c>
      <c r="B13" s="493" t="s">
        <v>14</v>
      </c>
      <c r="C13" s="493" t="s">
        <v>14</v>
      </c>
      <c r="D13" s="493" t="s">
        <v>14</v>
      </c>
      <c r="E13" s="494" t="s">
        <v>14</v>
      </c>
    </row>
    <row r="14" spans="1:5" x14ac:dyDescent="0.25">
      <c r="A14" s="109" t="s">
        <v>802</v>
      </c>
      <c r="B14" s="493" t="s">
        <v>14</v>
      </c>
      <c r="C14" s="493" t="s">
        <v>14</v>
      </c>
      <c r="D14" s="493" t="s">
        <v>14</v>
      </c>
      <c r="E14" s="494" t="s">
        <v>14</v>
      </c>
    </row>
    <row r="15" spans="1:5" x14ac:dyDescent="0.25">
      <c r="A15" s="109" t="s">
        <v>803</v>
      </c>
      <c r="B15" s="493" t="s">
        <v>14</v>
      </c>
      <c r="C15" s="493" t="s">
        <v>14</v>
      </c>
      <c r="D15" s="493" t="s">
        <v>14</v>
      </c>
      <c r="E15" s="494" t="s">
        <v>14</v>
      </c>
    </row>
    <row r="16" spans="1:5" x14ac:dyDescent="0.25">
      <c r="A16" s="109" t="s">
        <v>804</v>
      </c>
      <c r="B16" s="493" t="s">
        <v>14</v>
      </c>
      <c r="C16" s="493" t="s">
        <v>14</v>
      </c>
      <c r="D16" s="493" t="s">
        <v>14</v>
      </c>
      <c r="E16" s="494" t="s">
        <v>14</v>
      </c>
    </row>
    <row r="17" spans="1:5" x14ac:dyDescent="0.25">
      <c r="A17" s="109" t="s">
        <v>805</v>
      </c>
      <c r="B17" s="493" t="s">
        <v>14</v>
      </c>
      <c r="C17" s="493" t="s">
        <v>14</v>
      </c>
      <c r="D17" s="493" t="s">
        <v>14</v>
      </c>
      <c r="E17" s="494" t="s">
        <v>14</v>
      </c>
    </row>
    <row r="18" spans="1:5" x14ac:dyDescent="0.25">
      <c r="A18" s="109" t="s">
        <v>806</v>
      </c>
      <c r="B18" s="493" t="s">
        <v>14</v>
      </c>
      <c r="C18" s="493" t="s">
        <v>14</v>
      </c>
      <c r="D18" s="493" t="s">
        <v>14</v>
      </c>
      <c r="E18" s="494" t="s">
        <v>14</v>
      </c>
    </row>
    <row r="19" spans="1:5" x14ac:dyDescent="0.25">
      <c r="A19" s="109" t="s">
        <v>807</v>
      </c>
      <c r="B19" s="493" t="s">
        <v>14</v>
      </c>
      <c r="C19" s="493" t="s">
        <v>14</v>
      </c>
      <c r="D19" s="493" t="s">
        <v>14</v>
      </c>
      <c r="E19" s="494" t="s">
        <v>14</v>
      </c>
    </row>
    <row r="20" spans="1:5" x14ac:dyDescent="0.25">
      <c r="A20" s="109" t="s">
        <v>808</v>
      </c>
      <c r="B20" s="493" t="s">
        <v>14</v>
      </c>
      <c r="C20" s="493" t="s">
        <v>14</v>
      </c>
      <c r="D20" s="493" t="s">
        <v>14</v>
      </c>
      <c r="E20" s="494" t="s">
        <v>14</v>
      </c>
    </row>
    <row r="21" spans="1:5" x14ac:dyDescent="0.25">
      <c r="A21" s="109" t="s">
        <v>809</v>
      </c>
      <c r="B21" s="493" t="s">
        <v>14</v>
      </c>
      <c r="C21" s="493" t="s">
        <v>14</v>
      </c>
      <c r="D21" s="493" t="s">
        <v>14</v>
      </c>
      <c r="E21" s="494" t="s">
        <v>14</v>
      </c>
    </row>
    <row r="22" spans="1:5" x14ac:dyDescent="0.25">
      <c r="A22" s="109" t="s">
        <v>810</v>
      </c>
      <c r="B22" s="493" t="s">
        <v>14</v>
      </c>
      <c r="C22" s="493" t="s">
        <v>14</v>
      </c>
      <c r="D22" s="493" t="s">
        <v>14</v>
      </c>
      <c r="E22" s="494" t="s">
        <v>14</v>
      </c>
    </row>
    <row r="23" spans="1:5" x14ac:dyDescent="0.25">
      <c r="A23" s="109" t="s">
        <v>811</v>
      </c>
      <c r="B23" s="493" t="s">
        <v>14</v>
      </c>
      <c r="C23" s="493" t="s">
        <v>14</v>
      </c>
      <c r="D23" s="493" t="s">
        <v>14</v>
      </c>
      <c r="E23" s="494" t="s">
        <v>14</v>
      </c>
    </row>
    <row r="24" spans="1:5" x14ac:dyDescent="0.25">
      <c r="A24" s="109" t="s">
        <v>812</v>
      </c>
      <c r="B24" s="493" t="s">
        <v>14</v>
      </c>
      <c r="C24" s="493" t="s">
        <v>14</v>
      </c>
      <c r="D24" s="493" t="s">
        <v>14</v>
      </c>
      <c r="E24" s="494" t="s">
        <v>14</v>
      </c>
    </row>
    <row r="25" spans="1:5" x14ac:dyDescent="0.25">
      <c r="A25" s="109" t="s">
        <v>813</v>
      </c>
      <c r="B25" s="493" t="s">
        <v>14</v>
      </c>
      <c r="C25" s="493" t="s">
        <v>14</v>
      </c>
      <c r="D25" s="493" t="s">
        <v>14</v>
      </c>
      <c r="E25" s="494" t="s">
        <v>14</v>
      </c>
    </row>
    <row r="26" spans="1:5" x14ac:dyDescent="0.25">
      <c r="A26" s="109" t="s">
        <v>814</v>
      </c>
      <c r="B26" s="493" t="s">
        <v>14</v>
      </c>
      <c r="C26" s="493" t="s">
        <v>14</v>
      </c>
      <c r="D26" s="493" t="s">
        <v>14</v>
      </c>
      <c r="E26" s="494" t="s">
        <v>14</v>
      </c>
    </row>
    <row r="27" spans="1:5" x14ac:dyDescent="0.25">
      <c r="A27" s="109" t="s">
        <v>815</v>
      </c>
      <c r="B27" s="493" t="s">
        <v>14</v>
      </c>
      <c r="C27" s="493" t="s">
        <v>14</v>
      </c>
      <c r="D27" s="493" t="s">
        <v>14</v>
      </c>
      <c r="E27" s="494" t="s">
        <v>14</v>
      </c>
    </row>
    <row r="28" spans="1:5" x14ac:dyDescent="0.25">
      <c r="A28" s="109" t="s">
        <v>816</v>
      </c>
      <c r="B28" s="493" t="s">
        <v>14</v>
      </c>
      <c r="C28" s="493" t="s">
        <v>14</v>
      </c>
      <c r="D28" s="493" t="s">
        <v>14</v>
      </c>
      <c r="E28" s="494" t="s">
        <v>14</v>
      </c>
    </row>
    <row r="29" spans="1:5" x14ac:dyDescent="0.25">
      <c r="A29" s="109" t="s">
        <v>817</v>
      </c>
      <c r="B29" s="493" t="s">
        <v>14</v>
      </c>
      <c r="C29" s="493" t="s">
        <v>14</v>
      </c>
      <c r="D29" s="493" t="s">
        <v>14</v>
      </c>
      <c r="E29" s="494" t="s">
        <v>14</v>
      </c>
    </row>
    <row r="30" spans="1:5" x14ac:dyDescent="0.25">
      <c r="A30" s="109" t="s">
        <v>818</v>
      </c>
      <c r="B30" s="493" t="s">
        <v>14</v>
      </c>
      <c r="C30" s="493" t="s">
        <v>14</v>
      </c>
      <c r="D30" s="493" t="s">
        <v>14</v>
      </c>
      <c r="E30" s="494" t="s">
        <v>14</v>
      </c>
    </row>
    <row r="31" spans="1:5" x14ac:dyDescent="0.25">
      <c r="A31" s="109" t="s">
        <v>819</v>
      </c>
      <c r="B31" s="493" t="s">
        <v>14</v>
      </c>
      <c r="C31" s="493" t="s">
        <v>14</v>
      </c>
      <c r="D31" s="493" t="s">
        <v>14</v>
      </c>
      <c r="E31" s="494" t="s">
        <v>14</v>
      </c>
    </row>
    <row r="32" spans="1:5" x14ac:dyDescent="0.25">
      <c r="A32" s="109" t="s">
        <v>820</v>
      </c>
      <c r="B32" s="493" t="s">
        <v>14</v>
      </c>
      <c r="C32" s="493" t="s">
        <v>14</v>
      </c>
      <c r="D32" s="493" t="s">
        <v>14</v>
      </c>
      <c r="E32" s="494" t="s">
        <v>14</v>
      </c>
    </row>
    <row r="33" spans="1:5" x14ac:dyDescent="0.25">
      <c r="A33" s="109" t="s">
        <v>821</v>
      </c>
      <c r="B33" s="493" t="s">
        <v>14</v>
      </c>
      <c r="C33" s="493" t="s">
        <v>14</v>
      </c>
      <c r="D33" s="493" t="s">
        <v>14</v>
      </c>
      <c r="E33" s="494" t="s">
        <v>14</v>
      </c>
    </row>
    <row r="34" spans="1:5" x14ac:dyDescent="0.25">
      <c r="A34" s="109" t="s">
        <v>822</v>
      </c>
      <c r="B34" s="493" t="s">
        <v>14</v>
      </c>
      <c r="C34" s="493" t="s">
        <v>14</v>
      </c>
      <c r="D34" s="493" t="s">
        <v>14</v>
      </c>
      <c r="E34" s="494" t="s">
        <v>14</v>
      </c>
    </row>
    <row r="35" spans="1:5" x14ac:dyDescent="0.25">
      <c r="A35" s="109" t="s">
        <v>823</v>
      </c>
      <c r="B35" s="493" t="s">
        <v>14</v>
      </c>
      <c r="C35" s="493" t="s">
        <v>14</v>
      </c>
      <c r="D35" s="493" t="s">
        <v>14</v>
      </c>
      <c r="E35" s="494" t="s">
        <v>14</v>
      </c>
    </row>
    <row r="36" spans="1:5" x14ac:dyDescent="0.25">
      <c r="A36" s="109" t="s">
        <v>824</v>
      </c>
      <c r="B36" s="493" t="s">
        <v>14</v>
      </c>
      <c r="C36" s="493" t="s">
        <v>14</v>
      </c>
      <c r="D36" s="493" t="s">
        <v>14</v>
      </c>
      <c r="E36" s="494" t="s">
        <v>14</v>
      </c>
    </row>
    <row r="37" spans="1:5" x14ac:dyDescent="0.25">
      <c r="A37" s="109" t="s">
        <v>825</v>
      </c>
      <c r="B37" s="493" t="s">
        <v>14</v>
      </c>
      <c r="C37" s="493" t="s">
        <v>14</v>
      </c>
      <c r="D37" s="493" t="s">
        <v>14</v>
      </c>
      <c r="E37" s="494" t="s">
        <v>14</v>
      </c>
    </row>
    <row r="38" spans="1:5" x14ac:dyDescent="0.25">
      <c r="A38" s="109" t="s">
        <v>826</v>
      </c>
      <c r="B38" s="493" t="s">
        <v>14</v>
      </c>
      <c r="C38" s="493" t="s">
        <v>14</v>
      </c>
      <c r="D38" s="493" t="s">
        <v>14</v>
      </c>
      <c r="E38" s="494" t="s">
        <v>14</v>
      </c>
    </row>
    <row r="39" spans="1:5" x14ac:dyDescent="0.25">
      <c r="A39" s="109" t="s">
        <v>827</v>
      </c>
      <c r="B39" s="493" t="s">
        <v>14</v>
      </c>
      <c r="C39" s="493" t="s">
        <v>14</v>
      </c>
      <c r="D39" s="493" t="s">
        <v>14</v>
      </c>
      <c r="E39" s="494" t="s">
        <v>14</v>
      </c>
    </row>
    <row r="40" spans="1:5" x14ac:dyDescent="0.25">
      <c r="A40" s="109" t="s">
        <v>828</v>
      </c>
      <c r="B40" s="493" t="s">
        <v>14</v>
      </c>
      <c r="C40" s="493" t="s">
        <v>14</v>
      </c>
      <c r="D40" s="493" t="s">
        <v>14</v>
      </c>
      <c r="E40" s="494" t="s">
        <v>14</v>
      </c>
    </row>
    <row r="41" spans="1:5" x14ac:dyDescent="0.25">
      <c r="A41" s="109" t="s">
        <v>829</v>
      </c>
      <c r="B41" s="493" t="s">
        <v>14</v>
      </c>
      <c r="C41" s="493" t="s">
        <v>14</v>
      </c>
      <c r="D41" s="493" t="s">
        <v>14</v>
      </c>
      <c r="E41" s="494" t="s">
        <v>14</v>
      </c>
    </row>
    <row r="42" spans="1:5" x14ac:dyDescent="0.25">
      <c r="A42" s="109" t="s">
        <v>830</v>
      </c>
      <c r="B42" s="493" t="s">
        <v>14</v>
      </c>
      <c r="C42" s="493" t="s">
        <v>14</v>
      </c>
      <c r="D42" s="493" t="s">
        <v>14</v>
      </c>
      <c r="E42" s="494" t="s">
        <v>14</v>
      </c>
    </row>
    <row r="43" spans="1:5" x14ac:dyDescent="0.25">
      <c r="A43" s="109" t="s">
        <v>831</v>
      </c>
      <c r="B43" s="493" t="s">
        <v>14</v>
      </c>
      <c r="C43" s="493" t="s">
        <v>14</v>
      </c>
      <c r="D43" s="493" t="s">
        <v>14</v>
      </c>
      <c r="E43" s="494" t="s">
        <v>14</v>
      </c>
    </row>
    <row r="44" spans="1:5" x14ac:dyDescent="0.25">
      <c r="A44" s="109" t="s">
        <v>832</v>
      </c>
      <c r="B44" s="493" t="s">
        <v>14</v>
      </c>
      <c r="C44" s="493" t="s">
        <v>14</v>
      </c>
      <c r="D44" s="493" t="s">
        <v>14</v>
      </c>
      <c r="E44" s="494" t="s">
        <v>14</v>
      </c>
    </row>
    <row r="45" spans="1:5" x14ac:dyDescent="0.25">
      <c r="A45" s="109" t="s">
        <v>833</v>
      </c>
      <c r="B45" s="493" t="s">
        <v>14</v>
      </c>
      <c r="C45" s="493" t="s">
        <v>14</v>
      </c>
      <c r="D45" s="493" t="s">
        <v>14</v>
      </c>
      <c r="E45" s="494" t="s">
        <v>14</v>
      </c>
    </row>
    <row r="46" spans="1:5" x14ac:dyDescent="0.25">
      <c r="A46" s="109" t="s">
        <v>834</v>
      </c>
      <c r="B46" s="493" t="s">
        <v>14</v>
      </c>
      <c r="C46" s="493" t="s">
        <v>14</v>
      </c>
      <c r="D46" s="493" t="s">
        <v>14</v>
      </c>
      <c r="E46" s="494" t="s">
        <v>14</v>
      </c>
    </row>
    <row r="47" spans="1:5" x14ac:dyDescent="0.25">
      <c r="A47" s="109" t="s">
        <v>835</v>
      </c>
      <c r="B47" s="493" t="s">
        <v>14</v>
      </c>
      <c r="C47" s="493" t="s">
        <v>14</v>
      </c>
      <c r="D47" s="493" t="s">
        <v>14</v>
      </c>
      <c r="E47" s="494" t="s">
        <v>14</v>
      </c>
    </row>
    <row r="48" spans="1:5" x14ac:dyDescent="0.25">
      <c r="A48" s="109" t="s">
        <v>836</v>
      </c>
      <c r="B48" s="493" t="s">
        <v>14</v>
      </c>
      <c r="C48" s="493" t="s">
        <v>14</v>
      </c>
      <c r="D48" s="493" t="s">
        <v>14</v>
      </c>
      <c r="E48" s="494" t="s">
        <v>14</v>
      </c>
    </row>
    <row r="49" spans="1:5" x14ac:dyDescent="0.25">
      <c r="A49" s="109" t="s">
        <v>837</v>
      </c>
      <c r="B49" s="493" t="s">
        <v>14</v>
      </c>
      <c r="C49" s="493" t="s">
        <v>14</v>
      </c>
      <c r="D49" s="493" t="s">
        <v>14</v>
      </c>
      <c r="E49" s="494" t="s">
        <v>14</v>
      </c>
    </row>
    <row r="50" spans="1:5" x14ac:dyDescent="0.25">
      <c r="A50" s="109" t="s">
        <v>838</v>
      </c>
      <c r="B50" s="493" t="s">
        <v>14</v>
      </c>
      <c r="C50" s="493" t="s">
        <v>14</v>
      </c>
      <c r="D50" s="493" t="s">
        <v>14</v>
      </c>
      <c r="E50" s="494" t="s">
        <v>14</v>
      </c>
    </row>
    <row r="51" spans="1:5" x14ac:dyDescent="0.25">
      <c r="A51" s="109" t="s">
        <v>839</v>
      </c>
      <c r="B51" s="493" t="s">
        <v>14</v>
      </c>
      <c r="C51" s="493" t="s">
        <v>14</v>
      </c>
      <c r="D51" s="493" t="s">
        <v>14</v>
      </c>
      <c r="E51" s="494" t="s">
        <v>14</v>
      </c>
    </row>
    <row r="52" spans="1:5" x14ac:dyDescent="0.25">
      <c r="A52" s="109" t="s">
        <v>840</v>
      </c>
      <c r="B52" s="493" t="s">
        <v>14</v>
      </c>
      <c r="C52" s="493" t="s">
        <v>14</v>
      </c>
      <c r="D52" s="493" t="s">
        <v>14</v>
      </c>
      <c r="E52" s="494" t="s">
        <v>14</v>
      </c>
    </row>
    <row r="53" spans="1:5" x14ac:dyDescent="0.25">
      <c r="A53" s="109" t="s">
        <v>841</v>
      </c>
      <c r="B53" s="493" t="s">
        <v>14</v>
      </c>
      <c r="C53" s="493" t="s">
        <v>14</v>
      </c>
      <c r="D53" s="493" t="s">
        <v>14</v>
      </c>
      <c r="E53" s="494" t="s">
        <v>14</v>
      </c>
    </row>
    <row r="54" spans="1:5" x14ac:dyDescent="0.25">
      <c r="A54" s="109" t="s">
        <v>842</v>
      </c>
      <c r="B54" s="493" t="s">
        <v>14</v>
      </c>
      <c r="C54" s="493" t="s">
        <v>14</v>
      </c>
      <c r="D54" s="493" t="s">
        <v>14</v>
      </c>
      <c r="E54" s="494" t="s">
        <v>14</v>
      </c>
    </row>
    <row r="55" spans="1:5" x14ac:dyDescent="0.25">
      <c r="A55" s="109" t="s">
        <v>957</v>
      </c>
      <c r="B55" s="493" t="s">
        <v>14</v>
      </c>
      <c r="C55" s="493" t="s">
        <v>14</v>
      </c>
      <c r="D55" s="493" t="s">
        <v>14</v>
      </c>
      <c r="E55" s="494" t="s">
        <v>14</v>
      </c>
    </row>
    <row r="56" spans="1:5" ht="15.75" thickBot="1" x14ac:dyDescent="0.3">
      <c r="A56" s="498" t="s">
        <v>973</v>
      </c>
      <c r="B56" s="499" t="s">
        <v>14</v>
      </c>
      <c r="C56" s="499" t="s">
        <v>14</v>
      </c>
      <c r="D56" s="499" t="s">
        <v>14</v>
      </c>
      <c r="E56" s="500" t="s">
        <v>14</v>
      </c>
    </row>
    <row r="57" spans="1:5" ht="15.75" thickBot="1" x14ac:dyDescent="0.3"/>
    <row r="58" spans="1:5" ht="16.5" thickBot="1" x14ac:dyDescent="0.3">
      <c r="A58" s="1526" t="s">
        <v>204</v>
      </c>
      <c r="B58" s="1527"/>
      <c r="C58" s="1527"/>
      <c r="D58" s="1527"/>
      <c r="E58" s="1528"/>
    </row>
    <row r="70" spans="3:3" x14ac:dyDescent="0.25">
      <c r="C70" s="110"/>
    </row>
  </sheetData>
  <mergeCells count="2">
    <mergeCell ref="A2:E2"/>
    <mergeCell ref="A58:E5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election activeCell="D4" sqref="D4"/>
    </sheetView>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530" t="s">
        <v>41</v>
      </c>
      <c r="C2" s="1531"/>
      <c r="D2" s="1531"/>
      <c r="E2" s="1532"/>
    </row>
    <row r="3" spans="2:5" s="5" customFormat="1" ht="24" customHeight="1" thickBot="1" x14ac:dyDescent="0.3">
      <c r="B3" s="20" t="s">
        <v>19</v>
      </c>
      <c r="C3" s="20" t="s">
        <v>20</v>
      </c>
      <c r="D3" s="20" t="s">
        <v>34</v>
      </c>
      <c r="E3" s="20" t="s">
        <v>22</v>
      </c>
    </row>
    <row r="4" spans="2:5" s="5" customFormat="1" ht="26.25"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529"/>
      <c r="C10" s="1529"/>
      <c r="D10" s="1529"/>
      <c r="E10" s="1529"/>
    </row>
    <row r="11" spans="2:5" s="5" customFormat="1" x14ac:dyDescent="0.25">
      <c r="B11" s="1529"/>
      <c r="C11" s="1529"/>
      <c r="D11" s="1529"/>
      <c r="E11" s="1529"/>
    </row>
    <row r="12" spans="2:5" s="5" customFormat="1" x14ac:dyDescent="0.25">
      <c r="B12" s="1529"/>
      <c r="C12" s="1529"/>
      <c r="D12" s="1529"/>
      <c r="E12" s="1529"/>
    </row>
    <row r="13" spans="2:5" s="5" customFormat="1" x14ac:dyDescent="0.25">
      <c r="D13" s="95"/>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539" t="s">
        <v>62</v>
      </c>
      <c r="C3" s="1540"/>
      <c r="D3" s="1540"/>
      <c r="E3" s="1540"/>
      <c r="F3" s="1540"/>
      <c r="G3" s="1540"/>
      <c r="H3" s="1540"/>
      <c r="I3" s="1540"/>
      <c r="J3" s="1540"/>
      <c r="K3" s="1540"/>
      <c r="L3" s="1540"/>
    </row>
    <row r="4" spans="1:12" x14ac:dyDescent="0.25">
      <c r="A4" s="5"/>
      <c r="B4" s="1539"/>
      <c r="C4" s="1540"/>
      <c r="D4" s="1540"/>
      <c r="E4" s="1540"/>
      <c r="F4" s="1540"/>
      <c r="G4" s="1540"/>
      <c r="H4" s="1540"/>
      <c r="I4" s="1540"/>
      <c r="J4" s="1540"/>
      <c r="K4" s="1540"/>
      <c r="L4" s="1540"/>
    </row>
    <row r="5" spans="1:12" x14ac:dyDescent="0.25">
      <c r="A5" s="5"/>
      <c r="B5" s="6"/>
      <c r="C5" s="6"/>
      <c r="D5" s="6"/>
      <c r="E5" s="7"/>
      <c r="F5" s="7"/>
    </row>
    <row r="6" spans="1:12" ht="18" customHeight="1" x14ac:dyDescent="0.25">
      <c r="A6" s="5"/>
      <c r="B6" s="1541" t="s">
        <v>46</v>
      </c>
      <c r="C6" s="1542"/>
      <c r="D6" s="1542"/>
      <c r="E6" s="1542"/>
      <c r="F6" s="1543"/>
    </row>
    <row r="7" spans="1:12" ht="25.5" customHeight="1" x14ac:dyDescent="0.25">
      <c r="A7" s="5"/>
      <c r="B7" s="17" t="s">
        <v>3</v>
      </c>
      <c r="C7" s="2" t="s">
        <v>48</v>
      </c>
      <c r="D7" s="1544" t="s">
        <v>49</v>
      </c>
      <c r="E7" s="1545"/>
      <c r="F7" s="1546"/>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0" t="s">
        <v>30</v>
      </c>
      <c r="C10" s="71">
        <v>5</v>
      </c>
      <c r="D10" s="98" t="s">
        <v>51</v>
      </c>
      <c r="E10" s="72" t="s">
        <v>58</v>
      </c>
      <c r="F10" s="73" t="s">
        <v>61</v>
      </c>
      <c r="I10" s="1547" t="s">
        <v>18</v>
      </c>
      <c r="J10" s="1547"/>
      <c r="K10" s="1547"/>
    </row>
    <row r="11" spans="1:12" ht="39" customHeight="1" x14ac:dyDescent="0.25">
      <c r="A11" s="1">
        <v>2</v>
      </c>
      <c r="B11" s="70" t="s">
        <v>13</v>
      </c>
      <c r="C11" s="71">
        <v>4</v>
      </c>
      <c r="D11" s="98" t="s">
        <v>52</v>
      </c>
      <c r="E11" s="72" t="s">
        <v>56</v>
      </c>
      <c r="F11" s="73" t="s">
        <v>60</v>
      </c>
      <c r="I11" s="1537" t="s">
        <v>17</v>
      </c>
      <c r="J11" s="1537"/>
      <c r="K11" s="1537"/>
    </row>
    <row r="12" spans="1:12" ht="39" customHeight="1" x14ac:dyDescent="0.25">
      <c r="A12" s="1">
        <v>3</v>
      </c>
      <c r="B12" s="70" t="s">
        <v>29</v>
      </c>
      <c r="C12" s="71">
        <v>3</v>
      </c>
      <c r="D12" s="98" t="s">
        <v>53</v>
      </c>
      <c r="E12" s="72" t="s">
        <v>57</v>
      </c>
      <c r="F12" s="73" t="s">
        <v>59</v>
      </c>
      <c r="I12" s="1538" t="s">
        <v>16</v>
      </c>
      <c r="J12" s="1538"/>
      <c r="K12" s="1538"/>
    </row>
    <row r="13" spans="1:12" ht="39" customHeight="1" x14ac:dyDescent="0.25">
      <c r="A13" s="1">
        <v>4</v>
      </c>
      <c r="B13" s="70" t="s">
        <v>12</v>
      </c>
      <c r="C13" s="71">
        <v>2</v>
      </c>
      <c r="D13" s="100" t="s">
        <v>54</v>
      </c>
      <c r="E13" s="98" t="s">
        <v>52</v>
      </c>
      <c r="F13" s="72" t="s">
        <v>56</v>
      </c>
      <c r="I13" s="1548" t="s">
        <v>15</v>
      </c>
      <c r="J13" s="1548"/>
      <c r="K13" s="1548"/>
    </row>
    <row r="14" spans="1:12" ht="39" customHeight="1" thickBot="1" x14ac:dyDescent="0.3">
      <c r="A14" s="1">
        <v>5</v>
      </c>
      <c r="B14" s="70" t="s">
        <v>47</v>
      </c>
      <c r="C14" s="71">
        <v>1</v>
      </c>
      <c r="D14" s="99" t="s">
        <v>55</v>
      </c>
      <c r="E14" s="100" t="s">
        <v>54</v>
      </c>
      <c r="F14" s="98" t="s">
        <v>52</v>
      </c>
    </row>
    <row r="15" spans="1:12" ht="21" customHeight="1" thickBot="1" x14ac:dyDescent="0.35">
      <c r="A15" s="5"/>
      <c r="B15" s="1533" t="s">
        <v>4</v>
      </c>
      <c r="C15" s="1534"/>
      <c r="D15" s="50" t="s">
        <v>7</v>
      </c>
      <c r="E15" s="51" t="s">
        <v>27</v>
      </c>
      <c r="F15" s="52" t="s">
        <v>50</v>
      </c>
    </row>
    <row r="16" spans="1:12" ht="15" customHeight="1" thickBot="1" x14ac:dyDescent="0.3">
      <c r="A16" s="5"/>
      <c r="B16" s="1535" t="s">
        <v>48</v>
      </c>
      <c r="C16" s="1536"/>
      <c r="D16" s="47">
        <v>5</v>
      </c>
      <c r="E16" s="48">
        <v>10</v>
      </c>
      <c r="F16" s="49">
        <v>20</v>
      </c>
    </row>
    <row r="17" spans="1:6" ht="15" customHeight="1" x14ac:dyDescent="0.25">
      <c r="A17" s="5"/>
      <c r="B17" s="46"/>
      <c r="C17" s="46"/>
      <c r="D17" s="46"/>
      <c r="E17" s="46"/>
      <c r="F17" s="46"/>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3">
        <v>52</v>
      </c>
      <c r="E30" s="74" t="s">
        <v>108</v>
      </c>
    </row>
    <row r="31" spans="1:6" s="5" customFormat="1" x14ac:dyDescent="0.25">
      <c r="D31" s="103">
        <v>42</v>
      </c>
      <c r="E31" s="74" t="s">
        <v>108</v>
      </c>
    </row>
    <row r="32" spans="1:6" s="5" customFormat="1" x14ac:dyDescent="0.25">
      <c r="D32" s="103">
        <v>32</v>
      </c>
      <c r="E32" s="74" t="s">
        <v>108</v>
      </c>
    </row>
    <row r="33" spans="4:5" s="5" customFormat="1" x14ac:dyDescent="0.25">
      <c r="D33" s="103">
        <v>23</v>
      </c>
      <c r="E33" s="74" t="s">
        <v>108</v>
      </c>
    </row>
    <row r="34" spans="4:5" s="5" customFormat="1" x14ac:dyDescent="0.25">
      <c r="D34" s="101">
        <v>51</v>
      </c>
      <c r="E34" s="101" t="s">
        <v>35</v>
      </c>
    </row>
    <row r="35" spans="4:5" s="5" customFormat="1" x14ac:dyDescent="0.25">
      <c r="D35" s="75">
        <v>41</v>
      </c>
      <c r="E35" s="101" t="s">
        <v>35</v>
      </c>
    </row>
    <row r="36" spans="4:5" s="5" customFormat="1" x14ac:dyDescent="0.25">
      <c r="D36" s="75">
        <v>31</v>
      </c>
      <c r="E36" s="101" t="s">
        <v>35</v>
      </c>
    </row>
    <row r="37" spans="4:5" s="5" customFormat="1" x14ac:dyDescent="0.25">
      <c r="D37" s="75">
        <v>22</v>
      </c>
      <c r="E37" s="101" t="s">
        <v>35</v>
      </c>
    </row>
    <row r="38" spans="4:5" s="5" customFormat="1" x14ac:dyDescent="0.25">
      <c r="D38" s="75">
        <v>13</v>
      </c>
      <c r="E38" s="101" t="s">
        <v>35</v>
      </c>
    </row>
    <row r="39" spans="4:5" s="5" customFormat="1" x14ac:dyDescent="0.25">
      <c r="D39" s="102">
        <v>21</v>
      </c>
      <c r="E39" s="102" t="s">
        <v>10</v>
      </c>
    </row>
    <row r="40" spans="4:5" s="5" customFormat="1" x14ac:dyDescent="0.25">
      <c r="D40" s="102">
        <v>11</v>
      </c>
      <c r="E40" s="102" t="s">
        <v>10</v>
      </c>
    </row>
    <row r="41" spans="4:5" s="5" customFormat="1" x14ac:dyDescent="0.25">
      <c r="D41" s="102">
        <v>12</v>
      </c>
      <c r="E41" s="102"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550" t="s">
        <v>9</v>
      </c>
      <c r="G88" s="1550"/>
    </row>
    <row r="89" spans="1:7" ht="42.75" customHeight="1" x14ac:dyDescent="0.25">
      <c r="A89" s="5"/>
      <c r="B89" s="5"/>
      <c r="C89" s="3" t="s">
        <v>10</v>
      </c>
      <c r="D89" s="5"/>
      <c r="E89" s="13" t="s">
        <v>10</v>
      </c>
      <c r="F89" s="1549" t="s">
        <v>11</v>
      </c>
      <c r="G89" s="1549"/>
    </row>
    <row r="90" spans="1:7" ht="42.75" customHeight="1" x14ac:dyDescent="0.25">
      <c r="A90" s="5"/>
      <c r="B90" s="5"/>
      <c r="C90" s="3" t="s">
        <v>10</v>
      </c>
      <c r="D90" s="5"/>
      <c r="E90" s="14" t="s">
        <v>35</v>
      </c>
      <c r="F90" s="1549" t="s">
        <v>42</v>
      </c>
      <c r="G90" s="1549"/>
    </row>
    <row r="91" spans="1:7" ht="78" customHeight="1" x14ac:dyDescent="0.25">
      <c r="A91" s="5"/>
      <c r="B91" s="5"/>
      <c r="C91" s="4" t="s">
        <v>35</v>
      </c>
      <c r="D91" s="5"/>
      <c r="E91" s="15" t="s">
        <v>36</v>
      </c>
      <c r="F91" s="1549" t="s">
        <v>43</v>
      </c>
      <c r="G91" s="1549"/>
    </row>
    <row r="92" spans="1:7" ht="75.75" customHeight="1" x14ac:dyDescent="0.25">
      <c r="A92" s="5"/>
      <c r="B92" s="5"/>
      <c r="C92" s="4" t="s">
        <v>35</v>
      </c>
      <c r="D92" s="5"/>
      <c r="E92" s="16" t="s">
        <v>37</v>
      </c>
      <c r="F92" s="1549" t="s">
        <v>43</v>
      </c>
      <c r="G92" s="1549"/>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F92:G92"/>
    <mergeCell ref="F88:G88"/>
    <mergeCell ref="F89:G89"/>
    <mergeCell ref="F90:G90"/>
    <mergeCell ref="F91:G91"/>
    <mergeCell ref="B15:C15"/>
    <mergeCell ref="B16:C16"/>
    <mergeCell ref="I11:K11"/>
    <mergeCell ref="I12:K12"/>
    <mergeCell ref="B3:L4"/>
    <mergeCell ref="B6:F6"/>
    <mergeCell ref="D7:F7"/>
    <mergeCell ref="I10:K10"/>
    <mergeCell ref="I13:K13"/>
  </mergeCells>
  <pageMargins left="0.7" right="0.7" top="0.75" bottom="0.75"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F39"/>
  <sheetViews>
    <sheetView topLeftCell="CG2" zoomScale="80" zoomScaleNormal="80" workbookViewId="0">
      <selection activeCell="DG19" sqref="DG19"/>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6" customWidth="1"/>
    <col min="6" max="6" width="5.5703125" customWidth="1"/>
    <col min="7" max="7" width="5.85546875" customWidth="1"/>
    <col min="8" max="8" width="5.42578125" customWidth="1"/>
    <col min="9" max="9" width="6" customWidth="1"/>
    <col min="10" max="10" width="6.140625" customWidth="1"/>
    <col min="11" max="12" width="6" customWidth="1"/>
    <col min="13" max="13" width="5.42578125" customWidth="1"/>
    <col min="14" max="15" width="5.7109375" customWidth="1"/>
    <col min="16" max="16" width="5.5703125" customWidth="1"/>
    <col min="17" max="17" width="5.85546875" customWidth="1"/>
    <col min="18" max="19" width="5.5703125" customWidth="1"/>
    <col min="20" max="20" width="5.85546875" customWidth="1"/>
    <col min="21" max="22" width="5.7109375" customWidth="1"/>
    <col min="23" max="23" width="6.28515625" customWidth="1"/>
    <col min="24" max="24" width="6" customWidth="1"/>
    <col min="25" max="25" width="5.85546875" customWidth="1"/>
    <col min="26" max="26" width="5.5703125" customWidth="1"/>
    <col min="27" max="27" width="5.7109375" customWidth="1"/>
    <col min="28" max="28" width="6.7109375" customWidth="1"/>
    <col min="29" max="29" width="6.28515625" customWidth="1"/>
    <col min="30" max="30" width="6" customWidth="1"/>
    <col min="31" max="32" width="6.28515625" customWidth="1"/>
    <col min="33" max="33" width="6" customWidth="1"/>
    <col min="34" max="34" width="5.7109375" customWidth="1"/>
    <col min="35" max="35" width="6.140625" customWidth="1"/>
    <col min="36" max="36" width="5.7109375" customWidth="1"/>
    <col min="37" max="37" width="5.28515625" customWidth="1"/>
    <col min="38" max="38" width="6.85546875" customWidth="1"/>
    <col min="39" max="39" width="6.7109375" customWidth="1"/>
    <col min="40" max="40" width="5.42578125" customWidth="1"/>
    <col min="41" max="41" width="6" customWidth="1"/>
    <col min="42" max="42" width="5.7109375" customWidth="1"/>
    <col min="43" max="43" width="5.140625" customWidth="1"/>
    <col min="44" max="44" width="6.28515625" customWidth="1"/>
    <col min="45" max="45" width="6.42578125" customWidth="1"/>
    <col min="46" max="46" width="5.85546875" customWidth="1"/>
    <col min="47" max="47" width="5.28515625" customWidth="1"/>
    <col min="48" max="48" width="6.5703125" customWidth="1"/>
    <col min="49" max="49" width="5.85546875" customWidth="1"/>
    <col min="50" max="51" width="5.7109375" customWidth="1"/>
    <col min="52" max="52" width="7.140625" customWidth="1"/>
    <col min="53" max="53" width="5.5703125" customWidth="1"/>
    <col min="54" max="54" width="6.42578125" customWidth="1"/>
    <col min="55" max="55" width="5.5703125" customWidth="1"/>
    <col min="56" max="56" width="6.5703125" customWidth="1"/>
    <col min="57" max="57" width="5.7109375" customWidth="1"/>
    <col min="58" max="59" width="7" customWidth="1"/>
    <col min="60" max="60" width="6.42578125" customWidth="1"/>
    <col min="61" max="61" width="6.5703125" customWidth="1"/>
    <col min="62" max="62" width="5.42578125" customWidth="1"/>
    <col min="63" max="63" width="5.7109375" customWidth="1"/>
    <col min="64" max="64" width="6" customWidth="1"/>
    <col min="65" max="65" width="5.42578125" customWidth="1"/>
    <col min="66" max="66" width="6.5703125" customWidth="1"/>
    <col min="67" max="67" width="6" customWidth="1"/>
    <col min="68" max="68" width="6.42578125" customWidth="1"/>
    <col min="69" max="69" width="6" customWidth="1"/>
    <col min="70" max="70" width="6.7109375" customWidth="1"/>
    <col min="71" max="71" width="6" customWidth="1"/>
    <col min="72" max="72" width="6.85546875" customWidth="1"/>
    <col min="73" max="73" width="6.140625" customWidth="1"/>
    <col min="74" max="74" width="6.5703125" customWidth="1"/>
    <col min="75" max="76" width="5.85546875" customWidth="1"/>
    <col min="77" max="77" width="6.28515625" customWidth="1"/>
    <col min="78" max="78" width="6.42578125" customWidth="1"/>
    <col min="79" max="79" width="5.85546875" customWidth="1"/>
    <col min="80" max="80" width="6" customWidth="1"/>
    <col min="81" max="81" width="6.28515625" customWidth="1"/>
    <col min="82" max="82" width="6.5703125" customWidth="1"/>
    <col min="83" max="83" width="7" customWidth="1"/>
    <col min="84" max="84" width="6.42578125" customWidth="1"/>
    <col min="85" max="85" width="6" customWidth="1"/>
    <col min="86" max="86" width="7.140625" customWidth="1"/>
    <col min="87" max="87" width="6.28515625" customWidth="1"/>
    <col min="88" max="88" width="6.5703125" customWidth="1"/>
    <col min="89" max="91" width="5.85546875" customWidth="1"/>
    <col min="92" max="92" width="6.42578125" customWidth="1"/>
    <col min="93" max="93" width="6.28515625" customWidth="1"/>
    <col min="94" max="94" width="6.140625" customWidth="1"/>
    <col min="95" max="95" width="6" customWidth="1"/>
    <col min="96" max="96" width="5.7109375" customWidth="1"/>
    <col min="97" max="97" width="6.42578125" customWidth="1"/>
    <col min="98" max="98" width="6.140625" customWidth="1"/>
    <col min="99" max="99" width="6" customWidth="1"/>
    <col min="100" max="100" width="6.140625" customWidth="1"/>
    <col min="101" max="101" width="6.85546875" customWidth="1"/>
    <col min="102" max="102" width="5.42578125" customWidth="1"/>
    <col min="103" max="104" width="5.85546875" customWidth="1"/>
    <col min="105" max="105" width="6.5703125" customWidth="1"/>
    <col min="106" max="106" width="5.85546875" customWidth="1"/>
    <col min="107" max="107" width="6.28515625" customWidth="1"/>
    <col min="108" max="109" width="5.5703125" customWidth="1"/>
    <col min="110" max="110" width="5.28515625" customWidth="1"/>
  </cols>
  <sheetData>
    <row r="2" spans="1:110" ht="15.75" thickBot="1" x14ac:dyDescent="0.3">
      <c r="A2" s="1589" t="s">
        <v>103</v>
      </c>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590"/>
      <c r="AD2" s="1590"/>
      <c r="AE2" s="1590"/>
      <c r="AF2" s="1590"/>
      <c r="AG2" s="1590"/>
      <c r="AH2" s="1590"/>
      <c r="AI2" s="1590"/>
      <c r="AJ2" s="1590"/>
      <c r="AK2" s="1590"/>
      <c r="AL2" s="1590"/>
      <c r="AM2" s="1590"/>
      <c r="AN2" s="1590"/>
      <c r="AO2" s="1590"/>
      <c r="AP2" s="1590"/>
      <c r="AQ2" s="1590"/>
      <c r="AR2" s="1590"/>
      <c r="AS2" s="1590"/>
      <c r="AT2" s="1590"/>
      <c r="AU2" s="1590"/>
      <c r="AV2" s="1590"/>
      <c r="AW2" s="1590"/>
      <c r="AX2" s="1590"/>
      <c r="AY2" s="1590"/>
      <c r="AZ2" s="1590"/>
      <c r="BA2" s="1590"/>
      <c r="BB2" s="1590"/>
      <c r="BC2" s="1590"/>
      <c r="BD2" s="1590"/>
      <c r="BE2" s="1590"/>
      <c r="BF2" s="1590"/>
      <c r="BG2" s="1590"/>
      <c r="BH2" s="1590"/>
      <c r="BI2" s="1590"/>
      <c r="BJ2" s="1590"/>
      <c r="BK2" s="1590"/>
      <c r="BL2" s="1590"/>
      <c r="BM2" s="1590"/>
      <c r="BN2" s="1590"/>
      <c r="BO2" s="1590"/>
      <c r="BP2" s="1590"/>
      <c r="BQ2" s="1590"/>
      <c r="BR2" s="1590"/>
      <c r="BS2" s="1590"/>
      <c r="BT2" s="1590"/>
      <c r="BU2" s="1590"/>
      <c r="BV2" s="1590"/>
      <c r="BW2" s="1590"/>
      <c r="BX2" s="1590"/>
      <c r="BY2" s="1590"/>
      <c r="BZ2" s="1590"/>
      <c r="CA2" s="1590"/>
      <c r="CB2" s="1590"/>
      <c r="CC2" s="1590"/>
      <c r="CD2" s="1590"/>
      <c r="CE2" s="1590"/>
      <c r="CF2" s="1590"/>
      <c r="CG2" s="1590"/>
      <c r="CH2" s="1590"/>
      <c r="CI2" s="1590"/>
      <c r="CJ2" s="1590"/>
      <c r="CK2" s="1590"/>
      <c r="CL2" s="1590"/>
      <c r="CM2" s="1590"/>
      <c r="CN2" s="1590"/>
      <c r="CO2" s="1590"/>
      <c r="CP2" s="1590"/>
      <c r="CQ2" s="1590"/>
      <c r="CR2" s="1590"/>
      <c r="CS2" s="1590"/>
      <c r="CT2" s="1590"/>
      <c r="CU2" s="1590"/>
      <c r="CV2" s="1590"/>
      <c r="CW2" s="1590"/>
      <c r="CX2" s="1590"/>
      <c r="CY2" s="1590"/>
      <c r="CZ2" s="1590"/>
      <c r="DA2" s="1590"/>
      <c r="DB2" s="1590"/>
      <c r="DC2" s="1590"/>
      <c r="DD2" s="1590"/>
      <c r="DE2" s="1590"/>
      <c r="DF2" s="750"/>
    </row>
    <row r="3" spans="1:110" ht="19.5" thickBot="1" x14ac:dyDescent="0.35">
      <c r="E3" s="1576" t="s">
        <v>205</v>
      </c>
      <c r="F3" s="1556"/>
      <c r="G3" s="1555" t="s">
        <v>206</v>
      </c>
      <c r="H3" s="1575"/>
      <c r="I3" s="1576" t="s">
        <v>715</v>
      </c>
      <c r="J3" s="1556"/>
      <c r="K3" s="1555" t="s">
        <v>714</v>
      </c>
      <c r="L3" s="1556"/>
      <c r="M3" s="1555" t="s">
        <v>716</v>
      </c>
      <c r="N3" s="1556"/>
      <c r="O3" s="1555" t="s">
        <v>717</v>
      </c>
      <c r="P3" s="1556"/>
      <c r="Q3" s="1555" t="s">
        <v>718</v>
      </c>
      <c r="R3" s="1556"/>
      <c r="S3" s="1555" t="s">
        <v>719</v>
      </c>
      <c r="T3" s="1556"/>
      <c r="U3" s="1555" t="s">
        <v>720</v>
      </c>
      <c r="V3" s="1556"/>
      <c r="W3" s="1555" t="s">
        <v>721</v>
      </c>
      <c r="X3" s="1556"/>
      <c r="Y3" s="1555" t="s">
        <v>727</v>
      </c>
      <c r="Z3" s="1556"/>
      <c r="AA3" s="1555" t="s">
        <v>728</v>
      </c>
      <c r="AB3" s="1556"/>
      <c r="AC3" s="1555" t="s">
        <v>730</v>
      </c>
      <c r="AD3" s="1556"/>
      <c r="AE3" s="1555" t="s">
        <v>731</v>
      </c>
      <c r="AF3" s="1556"/>
      <c r="AG3" s="1555" t="s">
        <v>736</v>
      </c>
      <c r="AH3" s="1556"/>
      <c r="AI3" s="1555" t="s">
        <v>737</v>
      </c>
      <c r="AJ3" s="1556"/>
      <c r="AK3" s="1555" t="s">
        <v>738</v>
      </c>
      <c r="AL3" s="1556"/>
      <c r="AM3" s="1555" t="s">
        <v>739</v>
      </c>
      <c r="AN3" s="1556"/>
      <c r="AO3" s="1555" t="s">
        <v>740</v>
      </c>
      <c r="AP3" s="1556"/>
      <c r="AQ3" s="1555" t="s">
        <v>741</v>
      </c>
      <c r="AR3" s="1556"/>
      <c r="AS3" s="1555" t="s">
        <v>743</v>
      </c>
      <c r="AT3" s="1556"/>
      <c r="AU3" s="1555" t="s">
        <v>744</v>
      </c>
      <c r="AV3" s="1556"/>
      <c r="AW3" s="1555" t="s">
        <v>745</v>
      </c>
      <c r="AX3" s="1556"/>
      <c r="AY3" s="1555" t="s">
        <v>746</v>
      </c>
      <c r="AZ3" s="1556"/>
      <c r="BA3" s="1555" t="s">
        <v>747</v>
      </c>
      <c r="BB3" s="1556"/>
      <c r="BC3" s="1555" t="s">
        <v>748</v>
      </c>
      <c r="BD3" s="1556"/>
      <c r="BE3" s="1555" t="s">
        <v>749</v>
      </c>
      <c r="BF3" s="1556"/>
      <c r="BG3" s="1559" t="s">
        <v>758</v>
      </c>
      <c r="BH3" s="1560"/>
      <c r="BI3" s="1559" t="s">
        <v>759</v>
      </c>
      <c r="BJ3" s="1560"/>
      <c r="BK3" s="1559" t="s">
        <v>760</v>
      </c>
      <c r="BL3" s="1560"/>
      <c r="BM3" s="1555" t="s">
        <v>761</v>
      </c>
      <c r="BN3" s="1556"/>
      <c r="BO3" s="1555" t="s">
        <v>762</v>
      </c>
      <c r="BP3" s="1556"/>
      <c r="BQ3" s="1555" t="s">
        <v>764</v>
      </c>
      <c r="BR3" s="1556"/>
      <c r="BS3" s="1559" t="s">
        <v>765</v>
      </c>
      <c r="BT3" s="1560"/>
      <c r="BU3" s="1559" t="s">
        <v>766</v>
      </c>
      <c r="BV3" s="1560"/>
      <c r="BW3" s="1559" t="s">
        <v>767</v>
      </c>
      <c r="BX3" s="1560"/>
      <c r="BY3" s="1559" t="s">
        <v>768</v>
      </c>
      <c r="BZ3" s="1560"/>
      <c r="CA3" s="1559" t="s">
        <v>769</v>
      </c>
      <c r="CB3" s="1560"/>
      <c r="CC3" s="1555" t="s">
        <v>770</v>
      </c>
      <c r="CD3" s="1556"/>
      <c r="CE3" s="1555" t="s">
        <v>771</v>
      </c>
      <c r="CF3" s="1556"/>
      <c r="CG3" s="1555" t="s">
        <v>772</v>
      </c>
      <c r="CH3" s="1556"/>
      <c r="CI3" s="1555" t="s">
        <v>775</v>
      </c>
      <c r="CJ3" s="1556"/>
      <c r="CK3" s="1555" t="s">
        <v>776</v>
      </c>
      <c r="CL3" s="1556"/>
      <c r="CM3" s="1555" t="s">
        <v>777</v>
      </c>
      <c r="CN3" s="1556"/>
      <c r="CO3" s="1555" t="s">
        <v>778</v>
      </c>
      <c r="CP3" s="1556"/>
      <c r="CQ3" s="1555" t="s">
        <v>779</v>
      </c>
      <c r="CR3" s="1556"/>
      <c r="CS3" s="1555" t="s">
        <v>780</v>
      </c>
      <c r="CT3" s="1556"/>
      <c r="CU3" s="1555" t="s">
        <v>781</v>
      </c>
      <c r="CV3" s="1556"/>
      <c r="CW3" s="1555" t="s">
        <v>782</v>
      </c>
      <c r="CX3" s="1556"/>
      <c r="CY3" s="1555" t="s">
        <v>789</v>
      </c>
      <c r="CZ3" s="1556"/>
      <c r="DA3" s="1555" t="s">
        <v>790</v>
      </c>
      <c r="DB3" s="1556"/>
      <c r="DC3" s="1555" t="s">
        <v>958</v>
      </c>
      <c r="DD3" s="1556"/>
      <c r="DE3" s="1555" t="s">
        <v>974</v>
      </c>
      <c r="DF3" s="1556"/>
    </row>
    <row r="4" spans="1:110" ht="15" customHeight="1" thickBot="1" x14ac:dyDescent="0.3">
      <c r="A4" s="1577" t="s">
        <v>104</v>
      </c>
      <c r="B4" s="1579" t="s">
        <v>207</v>
      </c>
      <c r="C4" s="1580"/>
      <c r="D4" s="1581"/>
      <c r="E4" s="1557" t="s">
        <v>105</v>
      </c>
      <c r="F4" s="1558"/>
      <c r="G4" s="1557" t="s">
        <v>105</v>
      </c>
      <c r="H4" s="1558"/>
      <c r="I4" s="1557" t="s">
        <v>105</v>
      </c>
      <c r="J4" s="1558"/>
      <c r="K4" s="1557" t="s">
        <v>105</v>
      </c>
      <c r="L4" s="1558"/>
      <c r="M4" s="1557" t="s">
        <v>105</v>
      </c>
      <c r="N4" s="1558"/>
      <c r="O4" s="1557" t="s">
        <v>105</v>
      </c>
      <c r="P4" s="1558"/>
      <c r="Q4" s="1557" t="s">
        <v>105</v>
      </c>
      <c r="R4" s="1558"/>
      <c r="S4" s="1557" t="s">
        <v>105</v>
      </c>
      <c r="T4" s="1558"/>
      <c r="U4" s="1557" t="s">
        <v>105</v>
      </c>
      <c r="V4" s="1558"/>
      <c r="W4" s="1557" t="s">
        <v>105</v>
      </c>
      <c r="X4" s="1558"/>
      <c r="Y4" s="1557" t="s">
        <v>105</v>
      </c>
      <c r="Z4" s="1558"/>
      <c r="AA4" s="1557" t="s">
        <v>105</v>
      </c>
      <c r="AB4" s="1558"/>
      <c r="AC4" s="1557" t="s">
        <v>105</v>
      </c>
      <c r="AD4" s="1558"/>
      <c r="AE4" s="1557" t="s">
        <v>105</v>
      </c>
      <c r="AF4" s="1558"/>
      <c r="AG4" s="1557" t="s">
        <v>105</v>
      </c>
      <c r="AH4" s="1558"/>
      <c r="AI4" s="1557" t="s">
        <v>105</v>
      </c>
      <c r="AJ4" s="1558"/>
      <c r="AK4" s="1557" t="s">
        <v>105</v>
      </c>
      <c r="AL4" s="1558"/>
      <c r="AM4" s="1557" t="s">
        <v>105</v>
      </c>
      <c r="AN4" s="1558"/>
      <c r="AO4" s="1557" t="s">
        <v>105</v>
      </c>
      <c r="AP4" s="1558"/>
      <c r="AQ4" s="1557" t="s">
        <v>105</v>
      </c>
      <c r="AR4" s="1558"/>
      <c r="AS4" s="1557" t="s">
        <v>105</v>
      </c>
      <c r="AT4" s="1558"/>
      <c r="AU4" s="1557" t="s">
        <v>105</v>
      </c>
      <c r="AV4" s="1558"/>
      <c r="AW4" s="1557" t="s">
        <v>105</v>
      </c>
      <c r="AX4" s="1558"/>
      <c r="AY4" s="1557" t="s">
        <v>105</v>
      </c>
      <c r="AZ4" s="1558"/>
      <c r="BA4" s="1557" t="s">
        <v>105</v>
      </c>
      <c r="BB4" s="1558"/>
      <c r="BC4" s="1557" t="s">
        <v>105</v>
      </c>
      <c r="BD4" s="1558"/>
      <c r="BE4" s="1557" t="s">
        <v>105</v>
      </c>
      <c r="BF4" s="1558"/>
      <c r="BG4" s="1557" t="s">
        <v>105</v>
      </c>
      <c r="BH4" s="1558"/>
      <c r="BI4" s="1557" t="s">
        <v>105</v>
      </c>
      <c r="BJ4" s="1558"/>
      <c r="BK4" s="1557" t="s">
        <v>105</v>
      </c>
      <c r="BL4" s="1558"/>
      <c r="BM4" s="1557" t="s">
        <v>105</v>
      </c>
      <c r="BN4" s="1558"/>
      <c r="BO4" s="1557" t="s">
        <v>105</v>
      </c>
      <c r="BP4" s="1558"/>
      <c r="BQ4" s="1557" t="s">
        <v>105</v>
      </c>
      <c r="BR4" s="1558"/>
      <c r="BS4" s="1557" t="s">
        <v>105</v>
      </c>
      <c r="BT4" s="1558"/>
      <c r="BU4" s="1557" t="s">
        <v>105</v>
      </c>
      <c r="BV4" s="1558"/>
      <c r="BW4" s="1561" t="s">
        <v>105</v>
      </c>
      <c r="BX4" s="1562"/>
      <c r="BY4" s="1557" t="s">
        <v>105</v>
      </c>
      <c r="BZ4" s="1558"/>
      <c r="CA4" s="1557" t="s">
        <v>105</v>
      </c>
      <c r="CB4" s="1558"/>
      <c r="CC4" s="1557" t="s">
        <v>105</v>
      </c>
      <c r="CD4" s="1558"/>
      <c r="CE4" s="1557" t="s">
        <v>105</v>
      </c>
      <c r="CF4" s="1558"/>
      <c r="CG4" s="1557" t="s">
        <v>105</v>
      </c>
      <c r="CH4" s="1558"/>
      <c r="CI4" s="1557" t="s">
        <v>105</v>
      </c>
      <c r="CJ4" s="1558"/>
      <c r="CK4" s="1557" t="s">
        <v>105</v>
      </c>
      <c r="CL4" s="1558"/>
      <c r="CM4" s="1557" t="s">
        <v>105</v>
      </c>
      <c r="CN4" s="1558"/>
      <c r="CO4" s="1557" t="s">
        <v>105</v>
      </c>
      <c r="CP4" s="1558"/>
      <c r="CQ4" s="1557" t="s">
        <v>105</v>
      </c>
      <c r="CR4" s="1558"/>
      <c r="CS4" s="1557" t="s">
        <v>105</v>
      </c>
      <c r="CT4" s="1558"/>
      <c r="CU4" s="1557" t="s">
        <v>105</v>
      </c>
      <c r="CV4" s="1558"/>
      <c r="CW4" s="1557" t="s">
        <v>105</v>
      </c>
      <c r="CX4" s="1558"/>
      <c r="CY4" s="1557" t="s">
        <v>105</v>
      </c>
      <c r="CZ4" s="1558"/>
      <c r="DA4" s="1557" t="s">
        <v>105</v>
      </c>
      <c r="DB4" s="1558"/>
      <c r="DC4" s="1557" t="s">
        <v>105</v>
      </c>
      <c r="DD4" s="1558"/>
      <c r="DE4" s="1557" t="s">
        <v>105</v>
      </c>
      <c r="DF4" s="1558"/>
    </row>
    <row r="5" spans="1:110" ht="15.75" thickBot="1" x14ac:dyDescent="0.3">
      <c r="A5" s="1578"/>
      <c r="B5" s="1582"/>
      <c r="C5" s="1583"/>
      <c r="D5" s="1584"/>
      <c r="E5" s="111" t="s">
        <v>14</v>
      </c>
      <c r="F5" s="112" t="s">
        <v>32</v>
      </c>
      <c r="G5" s="80" t="s">
        <v>14</v>
      </c>
      <c r="H5" s="81" t="s">
        <v>32</v>
      </c>
      <c r="I5" s="360" t="s">
        <v>14</v>
      </c>
      <c r="J5" s="81" t="s">
        <v>32</v>
      </c>
      <c r="K5" s="80" t="s">
        <v>14</v>
      </c>
      <c r="L5" s="81" t="s">
        <v>32</v>
      </c>
      <c r="M5" s="80" t="s">
        <v>14</v>
      </c>
      <c r="N5" s="81" t="s">
        <v>32</v>
      </c>
      <c r="O5" s="80" t="s">
        <v>14</v>
      </c>
      <c r="P5" s="81" t="s">
        <v>32</v>
      </c>
      <c r="Q5" s="80" t="s">
        <v>14</v>
      </c>
      <c r="R5" s="81" t="s">
        <v>32</v>
      </c>
      <c r="S5" s="80" t="s">
        <v>14</v>
      </c>
      <c r="T5" s="81" t="s">
        <v>32</v>
      </c>
      <c r="U5" s="80" t="s">
        <v>14</v>
      </c>
      <c r="V5" s="81" t="s">
        <v>32</v>
      </c>
      <c r="W5" s="80" t="s">
        <v>14</v>
      </c>
      <c r="X5" s="81" t="s">
        <v>32</v>
      </c>
      <c r="Y5" s="80" t="s">
        <v>14</v>
      </c>
      <c r="Z5" s="81" t="s">
        <v>32</v>
      </c>
      <c r="AA5" s="80" t="s">
        <v>14</v>
      </c>
      <c r="AB5" s="81" t="s">
        <v>32</v>
      </c>
      <c r="AC5" s="80" t="s">
        <v>14</v>
      </c>
      <c r="AD5" s="81" t="s">
        <v>32</v>
      </c>
      <c r="AE5" s="80" t="s">
        <v>14</v>
      </c>
      <c r="AF5" s="81" t="s">
        <v>32</v>
      </c>
      <c r="AG5" s="80" t="s">
        <v>14</v>
      </c>
      <c r="AH5" s="81" t="s">
        <v>32</v>
      </c>
      <c r="AI5" s="80" t="s">
        <v>14</v>
      </c>
      <c r="AJ5" s="81" t="s">
        <v>32</v>
      </c>
      <c r="AK5" s="80" t="s">
        <v>14</v>
      </c>
      <c r="AL5" s="81" t="s">
        <v>32</v>
      </c>
      <c r="AM5" s="80" t="s">
        <v>14</v>
      </c>
      <c r="AN5" s="81" t="s">
        <v>32</v>
      </c>
      <c r="AO5" s="80" t="s">
        <v>14</v>
      </c>
      <c r="AP5" s="81" t="s">
        <v>32</v>
      </c>
      <c r="AQ5" s="80" t="s">
        <v>14</v>
      </c>
      <c r="AR5" s="81" t="s">
        <v>32</v>
      </c>
      <c r="AS5" s="80" t="s">
        <v>14</v>
      </c>
      <c r="AT5" s="81" t="s">
        <v>32</v>
      </c>
      <c r="AU5" s="80" t="s">
        <v>14</v>
      </c>
      <c r="AV5" s="81" t="s">
        <v>32</v>
      </c>
      <c r="AW5" s="80" t="s">
        <v>14</v>
      </c>
      <c r="AX5" s="81" t="s">
        <v>32</v>
      </c>
      <c r="AY5" s="80" t="s">
        <v>14</v>
      </c>
      <c r="AZ5" s="81" t="s">
        <v>32</v>
      </c>
      <c r="BA5" s="80" t="s">
        <v>14</v>
      </c>
      <c r="BB5" s="81" t="s">
        <v>32</v>
      </c>
      <c r="BC5" s="80" t="s">
        <v>14</v>
      </c>
      <c r="BD5" s="81" t="s">
        <v>32</v>
      </c>
      <c r="BE5" s="80" t="s">
        <v>14</v>
      </c>
      <c r="BF5" s="81" t="s">
        <v>32</v>
      </c>
      <c r="BG5" s="81"/>
      <c r="BH5" s="81"/>
      <c r="BI5" s="80" t="s">
        <v>14</v>
      </c>
      <c r="BJ5" s="81" t="s">
        <v>32</v>
      </c>
      <c r="BK5" s="80" t="s">
        <v>14</v>
      </c>
      <c r="BL5" s="81" t="s">
        <v>32</v>
      </c>
      <c r="BM5" s="80" t="s">
        <v>14</v>
      </c>
      <c r="BN5" s="81" t="s">
        <v>32</v>
      </c>
      <c r="BO5" s="80" t="s">
        <v>14</v>
      </c>
      <c r="BP5" s="81" t="s">
        <v>32</v>
      </c>
      <c r="BQ5" s="80" t="s">
        <v>14</v>
      </c>
      <c r="BR5" s="81" t="s">
        <v>32</v>
      </c>
      <c r="BS5" s="80" t="s">
        <v>14</v>
      </c>
      <c r="BT5" s="81" t="s">
        <v>32</v>
      </c>
      <c r="BU5" s="80" t="s">
        <v>14</v>
      </c>
      <c r="BV5" s="81" t="s">
        <v>32</v>
      </c>
      <c r="BW5" s="560" t="s">
        <v>14</v>
      </c>
      <c r="BX5" s="513" t="s">
        <v>32</v>
      </c>
      <c r="BY5" s="80" t="s">
        <v>14</v>
      </c>
      <c r="BZ5" s="81" t="s">
        <v>32</v>
      </c>
      <c r="CA5" s="80" t="s">
        <v>14</v>
      </c>
      <c r="CB5" s="81" t="s">
        <v>32</v>
      </c>
      <c r="CC5" s="80" t="s">
        <v>14</v>
      </c>
      <c r="CD5" s="81" t="s">
        <v>32</v>
      </c>
      <c r="CE5" s="80" t="s">
        <v>14</v>
      </c>
      <c r="CF5" s="81" t="s">
        <v>32</v>
      </c>
      <c r="CG5" s="80" t="s">
        <v>14</v>
      </c>
      <c r="CH5" s="81" t="s">
        <v>32</v>
      </c>
      <c r="CI5" s="80" t="s">
        <v>14</v>
      </c>
      <c r="CJ5" s="81" t="s">
        <v>32</v>
      </c>
      <c r="CK5" s="80" t="s">
        <v>14</v>
      </c>
      <c r="CL5" s="81" t="s">
        <v>32</v>
      </c>
      <c r="CM5" s="80" t="s">
        <v>14</v>
      </c>
      <c r="CN5" s="81" t="s">
        <v>32</v>
      </c>
      <c r="CO5" s="80" t="s">
        <v>14</v>
      </c>
      <c r="CP5" s="81" t="s">
        <v>32</v>
      </c>
      <c r="CQ5" s="80" t="s">
        <v>14</v>
      </c>
      <c r="CR5" s="81" t="s">
        <v>32</v>
      </c>
      <c r="CS5" s="80" t="s">
        <v>14</v>
      </c>
      <c r="CT5" s="81" t="s">
        <v>32</v>
      </c>
      <c r="CU5" s="80" t="s">
        <v>14</v>
      </c>
      <c r="CV5" s="81" t="s">
        <v>32</v>
      </c>
      <c r="CW5" s="80" t="s">
        <v>14</v>
      </c>
      <c r="CX5" s="81" t="s">
        <v>32</v>
      </c>
      <c r="CY5" s="80" t="s">
        <v>14</v>
      </c>
      <c r="CZ5" s="81" t="s">
        <v>32</v>
      </c>
      <c r="DA5" s="80" t="s">
        <v>14</v>
      </c>
      <c r="DB5" s="81" t="s">
        <v>32</v>
      </c>
      <c r="DC5" s="80" t="s">
        <v>14</v>
      </c>
      <c r="DD5" s="81" t="s">
        <v>32</v>
      </c>
      <c r="DE5" s="80" t="s">
        <v>14</v>
      </c>
      <c r="DF5" s="81" t="s">
        <v>32</v>
      </c>
    </row>
    <row r="6" spans="1:110" x14ac:dyDescent="0.25">
      <c r="A6" s="113">
        <v>1</v>
      </c>
      <c r="B6" s="1587" t="s">
        <v>109</v>
      </c>
      <c r="C6" s="1587"/>
      <c r="D6" s="1588"/>
      <c r="E6" s="447" t="s">
        <v>712</v>
      </c>
      <c r="F6" s="448"/>
      <c r="G6" s="447"/>
      <c r="H6" s="448" t="s">
        <v>712</v>
      </c>
      <c r="I6" s="484" t="s">
        <v>712</v>
      </c>
      <c r="J6" s="448"/>
      <c r="K6" s="447" t="s">
        <v>712</v>
      </c>
      <c r="L6" s="448"/>
      <c r="M6" s="447" t="s">
        <v>712</v>
      </c>
      <c r="N6" s="448"/>
      <c r="O6" s="447" t="s">
        <v>712</v>
      </c>
      <c r="P6" s="448"/>
      <c r="Q6" s="447" t="s">
        <v>712</v>
      </c>
      <c r="R6" s="448"/>
      <c r="S6" s="447" t="s">
        <v>712</v>
      </c>
      <c r="T6" s="448"/>
      <c r="U6" s="447" t="s">
        <v>712</v>
      </c>
      <c r="V6" s="448"/>
      <c r="W6" s="472" t="s">
        <v>712</v>
      </c>
      <c r="X6" s="460"/>
      <c r="Y6" s="447" t="s">
        <v>712</v>
      </c>
      <c r="Z6" s="448"/>
      <c r="AA6" s="447" t="s">
        <v>712</v>
      </c>
      <c r="AB6" s="448"/>
      <c r="AC6" s="473" t="s">
        <v>712</v>
      </c>
      <c r="AD6" s="474"/>
      <c r="AE6" s="473" t="s">
        <v>712</v>
      </c>
      <c r="AF6" s="474"/>
      <c r="AG6" s="473" t="s">
        <v>712</v>
      </c>
      <c r="AH6" s="474"/>
      <c r="AI6" s="473" t="s">
        <v>712</v>
      </c>
      <c r="AJ6" s="474"/>
      <c r="AK6" s="473" t="s">
        <v>712</v>
      </c>
      <c r="AL6" s="474"/>
      <c r="AM6" s="473" t="s">
        <v>712</v>
      </c>
      <c r="AN6" s="474"/>
      <c r="AO6" s="473" t="s">
        <v>712</v>
      </c>
      <c r="AP6" s="474"/>
      <c r="AQ6" s="473" t="s">
        <v>712</v>
      </c>
      <c r="AR6" s="474"/>
      <c r="AS6" s="406" t="s">
        <v>712</v>
      </c>
      <c r="AT6" s="451"/>
      <c r="AU6" s="407" t="s">
        <v>712</v>
      </c>
      <c r="AV6" s="451"/>
      <c r="AW6" s="407"/>
      <c r="AX6" s="451" t="s">
        <v>712</v>
      </c>
      <c r="AY6" s="407" t="s">
        <v>712</v>
      </c>
      <c r="AZ6" s="451"/>
      <c r="BA6" s="407" t="s">
        <v>712</v>
      </c>
      <c r="BB6" s="451"/>
      <c r="BC6" s="407"/>
      <c r="BD6" s="451" t="s">
        <v>712</v>
      </c>
      <c r="BE6" s="407"/>
      <c r="BF6" s="451" t="s">
        <v>712</v>
      </c>
      <c r="BG6" s="595" t="s">
        <v>712</v>
      </c>
      <c r="BH6" s="689"/>
      <c r="BI6" s="550" t="s">
        <v>712</v>
      </c>
      <c r="BJ6" s="551"/>
      <c r="BK6" s="550" t="s">
        <v>712</v>
      </c>
      <c r="BL6" s="551"/>
      <c r="BM6" s="447"/>
      <c r="BN6" s="448" t="s">
        <v>712</v>
      </c>
      <c r="BO6" s="449"/>
      <c r="BP6" s="448" t="s">
        <v>712</v>
      </c>
      <c r="BQ6" s="449"/>
      <c r="BR6" s="448" t="s">
        <v>712</v>
      </c>
      <c r="BS6" s="447" t="s">
        <v>712</v>
      </c>
      <c r="BT6" s="448"/>
      <c r="BU6" s="447" t="s">
        <v>712</v>
      </c>
      <c r="BV6" s="448"/>
      <c r="BW6" s="561"/>
      <c r="BX6" s="562" t="s">
        <v>712</v>
      </c>
      <c r="BY6" s="447"/>
      <c r="BZ6" s="448" t="s">
        <v>712</v>
      </c>
      <c r="CA6" s="447"/>
      <c r="CB6" s="448" t="s">
        <v>712</v>
      </c>
      <c r="CC6" s="447" t="s">
        <v>712</v>
      </c>
      <c r="CD6" s="448"/>
      <c r="CE6" s="447" t="s">
        <v>712</v>
      </c>
      <c r="CF6" s="448"/>
      <c r="CG6" s="447" t="s">
        <v>712</v>
      </c>
      <c r="CH6" s="448"/>
      <c r="CI6" s="447" t="s">
        <v>712</v>
      </c>
      <c r="CJ6" s="448"/>
      <c r="CK6" s="447" t="s">
        <v>712</v>
      </c>
      <c r="CL6" s="448"/>
      <c r="CM6" s="447" t="s">
        <v>712</v>
      </c>
      <c r="CN6" s="448"/>
      <c r="CO6" s="447" t="s">
        <v>712</v>
      </c>
      <c r="CP6" s="448"/>
      <c r="CQ6" s="447" t="s">
        <v>712</v>
      </c>
      <c r="CR6" s="448"/>
      <c r="CS6" s="447" t="s">
        <v>712</v>
      </c>
      <c r="CT6" s="448"/>
      <c r="CU6" s="447" t="s">
        <v>712</v>
      </c>
      <c r="CV6" s="448"/>
      <c r="CW6" s="447" t="s">
        <v>712</v>
      </c>
      <c r="CX6" s="460"/>
      <c r="CY6" s="447" t="s">
        <v>712</v>
      </c>
      <c r="CZ6" s="448"/>
      <c r="DA6" s="447" t="s">
        <v>712</v>
      </c>
      <c r="DB6" s="448"/>
      <c r="DC6" s="449"/>
      <c r="DD6" s="450" t="s">
        <v>712</v>
      </c>
      <c r="DE6" s="449" t="s">
        <v>712</v>
      </c>
      <c r="DF6" s="450"/>
    </row>
    <row r="7" spans="1:110" ht="13.5" customHeight="1" x14ac:dyDescent="0.25">
      <c r="A7" s="76">
        <v>2</v>
      </c>
      <c r="B7" s="1563" t="s">
        <v>110</v>
      </c>
      <c r="C7" s="1563"/>
      <c r="D7" s="1564"/>
      <c r="E7" s="115" t="s">
        <v>712</v>
      </c>
      <c r="F7" s="451"/>
      <c r="G7" s="115"/>
      <c r="H7" s="451" t="s">
        <v>712</v>
      </c>
      <c r="I7" s="115" t="s">
        <v>712</v>
      </c>
      <c r="J7" s="451"/>
      <c r="K7" s="115" t="s">
        <v>712</v>
      </c>
      <c r="L7" s="451"/>
      <c r="M7" s="115" t="s">
        <v>712</v>
      </c>
      <c r="N7" s="451"/>
      <c r="O7" s="115" t="s">
        <v>712</v>
      </c>
      <c r="P7" s="451"/>
      <c r="Q7" s="115" t="s">
        <v>712</v>
      </c>
      <c r="R7" s="451"/>
      <c r="S7" s="115" t="s">
        <v>712</v>
      </c>
      <c r="T7" s="451"/>
      <c r="U7" s="115"/>
      <c r="V7" s="451" t="s">
        <v>712</v>
      </c>
      <c r="W7" s="406"/>
      <c r="X7" s="461" t="s">
        <v>712</v>
      </c>
      <c r="Y7" s="115" t="s">
        <v>712</v>
      </c>
      <c r="Z7" s="451"/>
      <c r="AA7" s="115"/>
      <c r="AB7" s="451" t="s">
        <v>712</v>
      </c>
      <c r="AC7" s="475" t="s">
        <v>712</v>
      </c>
      <c r="AD7" s="476"/>
      <c r="AE7" s="475" t="s">
        <v>712</v>
      </c>
      <c r="AF7" s="476"/>
      <c r="AG7" s="475" t="s">
        <v>712</v>
      </c>
      <c r="AH7" s="476"/>
      <c r="AI7" s="475" t="s">
        <v>712</v>
      </c>
      <c r="AJ7" s="476"/>
      <c r="AK7" s="475" t="s">
        <v>712</v>
      </c>
      <c r="AL7" s="476"/>
      <c r="AM7" s="475" t="s">
        <v>712</v>
      </c>
      <c r="AN7" s="476"/>
      <c r="AO7" s="475" t="s">
        <v>712</v>
      </c>
      <c r="AP7" s="476"/>
      <c r="AQ7" s="475" t="s">
        <v>712</v>
      </c>
      <c r="AR7" s="476"/>
      <c r="AS7" s="406" t="s">
        <v>712</v>
      </c>
      <c r="AT7" s="451"/>
      <c r="AU7" s="407" t="s">
        <v>712</v>
      </c>
      <c r="AV7" s="451"/>
      <c r="AW7" s="407" t="s">
        <v>712</v>
      </c>
      <c r="AX7" s="451"/>
      <c r="AY7" s="407" t="s">
        <v>712</v>
      </c>
      <c r="AZ7" s="451"/>
      <c r="BA7" s="407" t="s">
        <v>712</v>
      </c>
      <c r="BB7" s="451"/>
      <c r="BC7" s="407" t="s">
        <v>712</v>
      </c>
      <c r="BD7" s="451"/>
      <c r="BE7" s="407" t="s">
        <v>712</v>
      </c>
      <c r="BF7" s="451"/>
      <c r="BG7" s="595" t="s">
        <v>712</v>
      </c>
      <c r="BH7" s="596"/>
      <c r="BI7" s="76" t="s">
        <v>712</v>
      </c>
      <c r="BJ7" s="552"/>
      <c r="BK7" s="76" t="s">
        <v>712</v>
      </c>
      <c r="BL7" s="552"/>
      <c r="BM7" s="115"/>
      <c r="BN7" s="451" t="s">
        <v>712</v>
      </c>
      <c r="BO7" s="452"/>
      <c r="BP7" s="451" t="s">
        <v>712</v>
      </c>
      <c r="BQ7" s="452"/>
      <c r="BR7" s="451" t="s">
        <v>712</v>
      </c>
      <c r="BS7" s="115" t="s">
        <v>712</v>
      </c>
      <c r="BT7" s="451"/>
      <c r="BU7" s="115" t="s">
        <v>712</v>
      </c>
      <c r="BV7" s="451"/>
      <c r="BW7" s="501" t="s">
        <v>712</v>
      </c>
      <c r="BX7" s="461"/>
      <c r="BY7" s="115"/>
      <c r="BZ7" s="451" t="s">
        <v>712</v>
      </c>
      <c r="CA7" s="115" t="s">
        <v>712</v>
      </c>
      <c r="CB7" s="451"/>
      <c r="CC7" s="115"/>
      <c r="CD7" s="451" t="s">
        <v>712</v>
      </c>
      <c r="CE7" s="115"/>
      <c r="CF7" s="451" t="s">
        <v>712</v>
      </c>
      <c r="CG7" s="115"/>
      <c r="CH7" s="451" t="s">
        <v>712</v>
      </c>
      <c r="CI7" s="115"/>
      <c r="CJ7" s="451" t="s">
        <v>712</v>
      </c>
      <c r="CK7" s="115" t="s">
        <v>712</v>
      </c>
      <c r="CL7" s="451"/>
      <c r="CM7" s="115" t="s">
        <v>712</v>
      </c>
      <c r="CN7" s="451"/>
      <c r="CO7" s="115" t="s">
        <v>712</v>
      </c>
      <c r="CP7" s="451"/>
      <c r="CQ7" s="115" t="s">
        <v>712</v>
      </c>
      <c r="CR7" s="451"/>
      <c r="CS7" s="115" t="s">
        <v>712</v>
      </c>
      <c r="CT7" s="451"/>
      <c r="CU7" s="115" t="s">
        <v>712</v>
      </c>
      <c r="CV7" s="451"/>
      <c r="CW7" s="115" t="s">
        <v>712</v>
      </c>
      <c r="CX7" s="461"/>
      <c r="CY7" s="115" t="s">
        <v>712</v>
      </c>
      <c r="CZ7" s="451"/>
      <c r="DA7" s="115"/>
      <c r="DB7" s="451" t="s">
        <v>712</v>
      </c>
      <c r="DC7" s="452" t="s">
        <v>712</v>
      </c>
      <c r="DD7" s="453"/>
      <c r="DE7" s="452" t="s">
        <v>712</v>
      </c>
      <c r="DF7" s="453"/>
    </row>
    <row r="8" spans="1:110" ht="13.5" customHeight="1" x14ac:dyDescent="0.25">
      <c r="A8" s="76">
        <v>3</v>
      </c>
      <c r="B8" s="1563" t="s">
        <v>111</v>
      </c>
      <c r="C8" s="1563"/>
      <c r="D8" s="1564"/>
      <c r="E8" s="115" t="s">
        <v>712</v>
      </c>
      <c r="F8" s="451"/>
      <c r="G8" s="115"/>
      <c r="H8" s="451" t="s">
        <v>712</v>
      </c>
      <c r="I8" s="115" t="s">
        <v>712</v>
      </c>
      <c r="J8" s="451"/>
      <c r="K8" s="115"/>
      <c r="L8" s="451" t="s">
        <v>712</v>
      </c>
      <c r="M8" s="115"/>
      <c r="N8" s="451" t="s">
        <v>712</v>
      </c>
      <c r="O8" s="115"/>
      <c r="P8" s="451" t="s">
        <v>712</v>
      </c>
      <c r="Q8" s="115"/>
      <c r="R8" s="451" t="s">
        <v>712</v>
      </c>
      <c r="S8" s="115"/>
      <c r="T8" s="451" t="s">
        <v>712</v>
      </c>
      <c r="U8" s="115"/>
      <c r="V8" s="451" t="s">
        <v>712</v>
      </c>
      <c r="W8" s="406"/>
      <c r="X8" s="461" t="s">
        <v>712</v>
      </c>
      <c r="Y8" s="115"/>
      <c r="Z8" s="451" t="s">
        <v>712</v>
      </c>
      <c r="AA8" s="115"/>
      <c r="AB8" s="451" t="s">
        <v>712</v>
      </c>
      <c r="AC8" s="475"/>
      <c r="AD8" s="476" t="s">
        <v>712</v>
      </c>
      <c r="AE8" s="475"/>
      <c r="AF8" s="476" t="s">
        <v>712</v>
      </c>
      <c r="AG8" s="475"/>
      <c r="AH8" s="476" t="s">
        <v>712</v>
      </c>
      <c r="AI8" s="475"/>
      <c r="AJ8" s="476" t="s">
        <v>712</v>
      </c>
      <c r="AK8" s="475"/>
      <c r="AL8" s="476" t="s">
        <v>712</v>
      </c>
      <c r="AM8" s="475"/>
      <c r="AN8" s="477" t="s">
        <v>712</v>
      </c>
      <c r="AO8" s="475"/>
      <c r="AP8" s="477" t="s">
        <v>712</v>
      </c>
      <c r="AQ8" s="475"/>
      <c r="AR8" s="483" t="s">
        <v>712</v>
      </c>
      <c r="AS8" s="406" t="s">
        <v>712</v>
      </c>
      <c r="AT8" s="451"/>
      <c r="AU8" s="407"/>
      <c r="AV8" s="451" t="s">
        <v>712</v>
      </c>
      <c r="AW8" s="407"/>
      <c r="AX8" s="451" t="s">
        <v>712</v>
      </c>
      <c r="AY8" s="407"/>
      <c r="AZ8" s="451" t="s">
        <v>712</v>
      </c>
      <c r="BA8" s="407" t="s">
        <v>712</v>
      </c>
      <c r="BB8" s="451"/>
      <c r="BC8" s="407"/>
      <c r="BD8" s="451" t="s">
        <v>712</v>
      </c>
      <c r="BE8" s="407"/>
      <c r="BF8" s="451" t="s">
        <v>712</v>
      </c>
      <c r="BG8" s="595" t="s">
        <v>712</v>
      </c>
      <c r="BH8" s="596"/>
      <c r="BI8" s="76" t="s">
        <v>712</v>
      </c>
      <c r="BJ8" s="552"/>
      <c r="BK8" s="76" t="s">
        <v>712</v>
      </c>
      <c r="BL8" s="552"/>
      <c r="BM8" s="115"/>
      <c r="BN8" s="451" t="s">
        <v>712</v>
      </c>
      <c r="BO8" s="452"/>
      <c r="BP8" s="451" t="s">
        <v>712</v>
      </c>
      <c r="BQ8" s="452"/>
      <c r="BR8" s="451" t="s">
        <v>712</v>
      </c>
      <c r="BS8" s="115" t="s">
        <v>712</v>
      </c>
      <c r="BT8" s="451"/>
      <c r="BU8" s="115" t="s">
        <v>712</v>
      </c>
      <c r="BV8" s="451"/>
      <c r="BW8" s="501" t="s">
        <v>712</v>
      </c>
      <c r="BX8" s="461"/>
      <c r="BY8" s="115"/>
      <c r="BZ8" s="451" t="s">
        <v>712</v>
      </c>
      <c r="CA8" s="115"/>
      <c r="CB8" s="451" t="s">
        <v>712</v>
      </c>
      <c r="CC8" s="115"/>
      <c r="CD8" s="451" t="s">
        <v>712</v>
      </c>
      <c r="CE8" s="115"/>
      <c r="CF8" s="451" t="s">
        <v>713</v>
      </c>
      <c r="CG8" s="115"/>
      <c r="CH8" s="451" t="s">
        <v>712</v>
      </c>
      <c r="CI8" s="115"/>
      <c r="CJ8" s="451" t="s">
        <v>712</v>
      </c>
      <c r="CK8" s="115"/>
      <c r="CL8" s="451" t="s">
        <v>712</v>
      </c>
      <c r="CM8" s="115"/>
      <c r="CN8" s="451" t="s">
        <v>712</v>
      </c>
      <c r="CO8" s="115"/>
      <c r="CP8" s="451" t="s">
        <v>712</v>
      </c>
      <c r="CQ8" s="115"/>
      <c r="CR8" s="451" t="s">
        <v>712</v>
      </c>
      <c r="CS8" s="115"/>
      <c r="CT8" s="451" t="s">
        <v>712</v>
      </c>
      <c r="CU8" s="115"/>
      <c r="CV8" s="451" t="s">
        <v>712</v>
      </c>
      <c r="CW8" s="115"/>
      <c r="CX8" s="461" t="s">
        <v>712</v>
      </c>
      <c r="CY8" s="115"/>
      <c r="CZ8" s="451" t="s">
        <v>712</v>
      </c>
      <c r="DA8" s="115" t="s">
        <v>712</v>
      </c>
      <c r="DB8" s="451"/>
      <c r="DC8" s="452" t="s">
        <v>712</v>
      </c>
      <c r="DD8" s="453"/>
      <c r="DE8" s="452" t="s">
        <v>712</v>
      </c>
      <c r="DF8" s="453"/>
    </row>
    <row r="9" spans="1:110" ht="14.25" customHeight="1" x14ac:dyDescent="0.25">
      <c r="A9" s="76">
        <v>4</v>
      </c>
      <c r="B9" s="1563" t="s">
        <v>117</v>
      </c>
      <c r="C9" s="1563"/>
      <c r="D9" s="1564"/>
      <c r="E9" s="115"/>
      <c r="F9" s="451" t="s">
        <v>712</v>
      </c>
      <c r="G9" s="115"/>
      <c r="H9" s="451" t="s">
        <v>712</v>
      </c>
      <c r="I9" s="115" t="s">
        <v>712</v>
      </c>
      <c r="J9" s="451" t="s">
        <v>44</v>
      </c>
      <c r="K9" s="115"/>
      <c r="L9" s="451" t="s">
        <v>712</v>
      </c>
      <c r="M9" s="115"/>
      <c r="N9" s="451" t="s">
        <v>712</v>
      </c>
      <c r="O9" s="115"/>
      <c r="P9" s="451" t="s">
        <v>712</v>
      </c>
      <c r="Q9" s="115"/>
      <c r="R9" s="451" t="s">
        <v>712</v>
      </c>
      <c r="S9" s="115"/>
      <c r="T9" s="451" t="s">
        <v>712</v>
      </c>
      <c r="U9" s="115"/>
      <c r="V9" s="451" t="s">
        <v>712</v>
      </c>
      <c r="W9" s="406"/>
      <c r="X9" s="461" t="s">
        <v>712</v>
      </c>
      <c r="Y9" s="115"/>
      <c r="Z9" s="451" t="s">
        <v>712</v>
      </c>
      <c r="AA9" s="115"/>
      <c r="AB9" s="451" t="s">
        <v>712</v>
      </c>
      <c r="AC9" s="475"/>
      <c r="AD9" s="476" t="s">
        <v>712</v>
      </c>
      <c r="AE9" s="475"/>
      <c r="AF9" s="476" t="s">
        <v>712</v>
      </c>
      <c r="AG9" s="475"/>
      <c r="AH9" s="476" t="s">
        <v>712</v>
      </c>
      <c r="AI9" s="475"/>
      <c r="AJ9" s="476" t="s">
        <v>712</v>
      </c>
      <c r="AK9" s="475"/>
      <c r="AL9" s="476" t="s">
        <v>712</v>
      </c>
      <c r="AM9" s="475"/>
      <c r="AN9" s="476" t="s">
        <v>712</v>
      </c>
      <c r="AO9" s="475"/>
      <c r="AP9" s="476" t="s">
        <v>712</v>
      </c>
      <c r="AQ9" s="475"/>
      <c r="AR9" s="476" t="s">
        <v>712</v>
      </c>
      <c r="AS9" s="406"/>
      <c r="AT9" s="451" t="s">
        <v>712</v>
      </c>
      <c r="AU9" s="407"/>
      <c r="AV9" s="451" t="s">
        <v>712</v>
      </c>
      <c r="AW9" s="407"/>
      <c r="AX9" s="451" t="s">
        <v>712</v>
      </c>
      <c r="AY9" s="407"/>
      <c r="AZ9" s="451" t="s">
        <v>712</v>
      </c>
      <c r="BA9" s="407"/>
      <c r="BB9" s="451" t="s">
        <v>712</v>
      </c>
      <c r="BC9" s="407"/>
      <c r="BD9" s="451" t="s">
        <v>712</v>
      </c>
      <c r="BE9" s="407"/>
      <c r="BF9" s="451" t="s">
        <v>712</v>
      </c>
      <c r="BG9" s="595"/>
      <c r="BH9" s="451" t="s">
        <v>712</v>
      </c>
      <c r="BI9" s="76" t="s">
        <v>712</v>
      </c>
      <c r="BJ9" s="552"/>
      <c r="BK9" s="76" t="s">
        <v>712</v>
      </c>
      <c r="BL9" s="552"/>
      <c r="BM9" s="115"/>
      <c r="BN9" s="451" t="s">
        <v>712</v>
      </c>
      <c r="BO9" s="452"/>
      <c r="BP9" s="451" t="s">
        <v>712</v>
      </c>
      <c r="BQ9" s="452"/>
      <c r="BR9" s="451" t="s">
        <v>712</v>
      </c>
      <c r="BS9" s="115" t="s">
        <v>712</v>
      </c>
      <c r="BT9" s="451"/>
      <c r="BU9" s="115" t="s">
        <v>712</v>
      </c>
      <c r="BV9" s="451"/>
      <c r="BW9" s="501" t="s">
        <v>712</v>
      </c>
      <c r="BX9" s="461"/>
      <c r="BY9" s="115"/>
      <c r="BZ9" s="451" t="s">
        <v>712</v>
      </c>
      <c r="CA9" s="115"/>
      <c r="CB9" s="451" t="s">
        <v>712</v>
      </c>
      <c r="CC9" s="115"/>
      <c r="CD9" s="451" t="s">
        <v>712</v>
      </c>
      <c r="CE9" s="115"/>
      <c r="CF9" s="451" t="s">
        <v>712</v>
      </c>
      <c r="CG9" s="115"/>
      <c r="CH9" s="451" t="s">
        <v>712</v>
      </c>
      <c r="CI9" s="115"/>
      <c r="CJ9" s="451" t="s">
        <v>712</v>
      </c>
      <c r="CK9" s="115"/>
      <c r="CL9" s="451" t="s">
        <v>712</v>
      </c>
      <c r="CM9" s="115"/>
      <c r="CN9" s="451" t="s">
        <v>712</v>
      </c>
      <c r="CO9" s="115"/>
      <c r="CP9" s="451" t="s">
        <v>712</v>
      </c>
      <c r="CQ9" s="115"/>
      <c r="CR9" s="451" t="s">
        <v>712</v>
      </c>
      <c r="CS9" s="115"/>
      <c r="CT9" s="451" t="s">
        <v>712</v>
      </c>
      <c r="CU9" s="115"/>
      <c r="CV9" s="451" t="s">
        <v>712</v>
      </c>
      <c r="CW9" s="115"/>
      <c r="CX9" s="461" t="s">
        <v>712</v>
      </c>
      <c r="CY9" s="115"/>
      <c r="CZ9" s="451" t="s">
        <v>712</v>
      </c>
      <c r="DA9" s="115" t="s">
        <v>712</v>
      </c>
      <c r="DB9" s="451"/>
      <c r="DC9" s="452"/>
      <c r="DD9" s="453" t="s">
        <v>712</v>
      </c>
      <c r="DE9" s="452"/>
      <c r="DF9" s="453" t="s">
        <v>712</v>
      </c>
    </row>
    <row r="10" spans="1:110" x14ac:dyDescent="0.25">
      <c r="A10" s="76">
        <v>5</v>
      </c>
      <c r="B10" s="1563" t="s">
        <v>118</v>
      </c>
      <c r="C10" s="1563"/>
      <c r="D10" s="1564"/>
      <c r="E10" s="115" t="s">
        <v>712</v>
      </c>
      <c r="F10" s="451"/>
      <c r="G10" s="115" t="s">
        <v>712</v>
      </c>
      <c r="H10" s="451"/>
      <c r="I10" s="115" t="s">
        <v>712</v>
      </c>
      <c r="J10" s="451"/>
      <c r="K10" s="115" t="s">
        <v>712</v>
      </c>
      <c r="L10" s="451"/>
      <c r="M10" s="115" t="s">
        <v>712</v>
      </c>
      <c r="N10" s="451"/>
      <c r="O10" s="115" t="s">
        <v>712</v>
      </c>
      <c r="P10" s="451"/>
      <c r="Q10" s="115" t="s">
        <v>712</v>
      </c>
      <c r="R10" s="451"/>
      <c r="S10" s="115" t="s">
        <v>712</v>
      </c>
      <c r="T10" s="451"/>
      <c r="U10" s="115" t="s">
        <v>712</v>
      </c>
      <c r="V10" s="451"/>
      <c r="W10" s="406" t="s">
        <v>712</v>
      </c>
      <c r="X10" s="461"/>
      <c r="Y10" s="115" t="s">
        <v>712</v>
      </c>
      <c r="Z10" s="451"/>
      <c r="AA10" s="115" t="s">
        <v>712</v>
      </c>
      <c r="AB10" s="451"/>
      <c r="AC10" s="475" t="s">
        <v>712</v>
      </c>
      <c r="AD10" s="476"/>
      <c r="AE10" s="475" t="s">
        <v>712</v>
      </c>
      <c r="AF10" s="476"/>
      <c r="AG10" s="475" t="s">
        <v>712</v>
      </c>
      <c r="AH10" s="476"/>
      <c r="AI10" s="475" t="s">
        <v>712</v>
      </c>
      <c r="AJ10" s="476"/>
      <c r="AK10" s="475" t="s">
        <v>712</v>
      </c>
      <c r="AL10" s="476"/>
      <c r="AM10" s="475" t="s">
        <v>712</v>
      </c>
      <c r="AN10" s="476"/>
      <c r="AO10" s="475" t="s">
        <v>712</v>
      </c>
      <c r="AP10" s="476"/>
      <c r="AQ10" s="475" t="s">
        <v>712</v>
      </c>
      <c r="AR10" s="476"/>
      <c r="AS10" s="406" t="s">
        <v>712</v>
      </c>
      <c r="AT10" s="451"/>
      <c r="AU10" s="407" t="s">
        <v>712</v>
      </c>
      <c r="AV10" s="451"/>
      <c r="AW10" s="407" t="s">
        <v>712</v>
      </c>
      <c r="AX10" s="451"/>
      <c r="AY10" s="407" t="s">
        <v>712</v>
      </c>
      <c r="AZ10" s="451"/>
      <c r="BA10" s="407" t="s">
        <v>712</v>
      </c>
      <c r="BB10" s="451"/>
      <c r="BC10" s="407" t="s">
        <v>712</v>
      </c>
      <c r="BD10" s="451"/>
      <c r="BE10" s="407" t="s">
        <v>712</v>
      </c>
      <c r="BF10" s="451"/>
      <c r="BG10" s="595" t="s">
        <v>712</v>
      </c>
      <c r="BH10" s="451"/>
      <c r="BI10" s="76" t="s">
        <v>712</v>
      </c>
      <c r="BJ10" s="552"/>
      <c r="BK10" s="76" t="s">
        <v>712</v>
      </c>
      <c r="BL10" s="552"/>
      <c r="BM10" s="115"/>
      <c r="BN10" s="451" t="s">
        <v>712</v>
      </c>
      <c r="BO10" s="452"/>
      <c r="BP10" s="451" t="s">
        <v>712</v>
      </c>
      <c r="BQ10" s="452"/>
      <c r="BR10" s="451" t="s">
        <v>712</v>
      </c>
      <c r="BS10" s="115" t="s">
        <v>712</v>
      </c>
      <c r="BT10" s="451"/>
      <c r="BU10" s="115" t="s">
        <v>712</v>
      </c>
      <c r="BV10" s="451"/>
      <c r="BW10" s="501" t="s">
        <v>712</v>
      </c>
      <c r="BX10" s="461"/>
      <c r="BY10" s="115" t="s">
        <v>712</v>
      </c>
      <c r="BZ10" s="451"/>
      <c r="CA10" s="115" t="s">
        <v>712</v>
      </c>
      <c r="CB10" s="451"/>
      <c r="CC10" s="115" t="s">
        <v>712</v>
      </c>
      <c r="CD10" s="451"/>
      <c r="CE10" s="115"/>
      <c r="CF10" s="451" t="s">
        <v>712</v>
      </c>
      <c r="CG10" s="115"/>
      <c r="CH10" s="451" t="s">
        <v>712</v>
      </c>
      <c r="CI10" s="115"/>
      <c r="CJ10" s="451" t="s">
        <v>712</v>
      </c>
      <c r="CK10" s="115"/>
      <c r="CL10" s="451" t="s">
        <v>712</v>
      </c>
      <c r="CM10" s="115" t="s">
        <v>712</v>
      </c>
      <c r="CN10" s="451"/>
      <c r="CO10" s="115" t="s">
        <v>712</v>
      </c>
      <c r="CP10" s="451"/>
      <c r="CQ10" s="115" t="s">
        <v>712</v>
      </c>
      <c r="CR10" s="451"/>
      <c r="CS10" s="115" t="s">
        <v>712</v>
      </c>
      <c r="CT10" s="451"/>
      <c r="CU10" s="115" t="s">
        <v>712</v>
      </c>
      <c r="CV10" s="451"/>
      <c r="CW10" s="115" t="s">
        <v>712</v>
      </c>
      <c r="CX10" s="461"/>
      <c r="CY10" s="115" t="s">
        <v>712</v>
      </c>
      <c r="CZ10" s="451"/>
      <c r="DA10" s="115" t="s">
        <v>712</v>
      </c>
      <c r="DB10" s="451"/>
      <c r="DC10" s="452" t="s">
        <v>712</v>
      </c>
      <c r="DD10" s="453"/>
      <c r="DE10" s="452" t="s">
        <v>712</v>
      </c>
      <c r="DF10" s="453"/>
    </row>
    <row r="11" spans="1:110" x14ac:dyDescent="0.25">
      <c r="A11" s="76">
        <v>6</v>
      </c>
      <c r="B11" s="1563" t="s">
        <v>119</v>
      </c>
      <c r="C11" s="1563"/>
      <c r="D11" s="1564"/>
      <c r="E11" s="115" t="s">
        <v>712</v>
      </c>
      <c r="F11" s="451"/>
      <c r="G11" s="115" t="s">
        <v>712</v>
      </c>
      <c r="H11" s="451"/>
      <c r="I11" s="115"/>
      <c r="J11" s="451" t="s">
        <v>712</v>
      </c>
      <c r="K11" s="115" t="s">
        <v>712</v>
      </c>
      <c r="L11" s="451"/>
      <c r="M11" s="115" t="s">
        <v>712</v>
      </c>
      <c r="N11" s="451"/>
      <c r="O11" s="115" t="s">
        <v>712</v>
      </c>
      <c r="P11" s="451"/>
      <c r="Q11" s="115"/>
      <c r="R11" s="451" t="s">
        <v>712</v>
      </c>
      <c r="S11" s="115"/>
      <c r="T11" s="451" t="s">
        <v>712</v>
      </c>
      <c r="U11" s="115"/>
      <c r="V11" s="451" t="s">
        <v>712</v>
      </c>
      <c r="W11" s="406"/>
      <c r="X11" s="461" t="s">
        <v>712</v>
      </c>
      <c r="Y11" s="115" t="s">
        <v>712</v>
      </c>
      <c r="Z11" s="451"/>
      <c r="AA11" s="115"/>
      <c r="AB11" s="451" t="s">
        <v>712</v>
      </c>
      <c r="AC11" s="475"/>
      <c r="AD11" s="476" t="s">
        <v>712</v>
      </c>
      <c r="AE11" s="475"/>
      <c r="AF11" s="476" t="s">
        <v>712</v>
      </c>
      <c r="AG11" s="475" t="s">
        <v>712</v>
      </c>
      <c r="AH11" s="476"/>
      <c r="AI11" s="475" t="s">
        <v>712</v>
      </c>
      <c r="AJ11" s="476"/>
      <c r="AK11" s="475" t="s">
        <v>712</v>
      </c>
      <c r="AL11" s="476"/>
      <c r="AM11" s="475" t="s">
        <v>712</v>
      </c>
      <c r="AN11" s="476"/>
      <c r="AO11" s="475" t="s">
        <v>712</v>
      </c>
      <c r="AP11" s="476"/>
      <c r="AQ11" s="475" t="s">
        <v>712</v>
      </c>
      <c r="AR11" s="476"/>
      <c r="AS11" s="406" t="s">
        <v>712</v>
      </c>
      <c r="AT11" s="451"/>
      <c r="AU11" s="407" t="s">
        <v>712</v>
      </c>
      <c r="AV11" s="451"/>
      <c r="AW11" s="407" t="s">
        <v>712</v>
      </c>
      <c r="AX11" s="451"/>
      <c r="AY11" s="407"/>
      <c r="AZ11" s="451" t="s">
        <v>712</v>
      </c>
      <c r="BA11" s="407" t="s">
        <v>712</v>
      </c>
      <c r="BB11" s="451"/>
      <c r="BC11" s="407" t="s">
        <v>712</v>
      </c>
      <c r="BD11" s="451"/>
      <c r="BE11" s="407" t="s">
        <v>712</v>
      </c>
      <c r="BF11" s="451"/>
      <c r="BG11" s="595" t="s">
        <v>712</v>
      </c>
      <c r="BH11" s="451"/>
      <c r="BI11" s="76" t="s">
        <v>712</v>
      </c>
      <c r="BJ11" s="552"/>
      <c r="BK11" s="76" t="s">
        <v>712</v>
      </c>
      <c r="BL11" s="552"/>
      <c r="BM11" s="115"/>
      <c r="BN11" s="451" t="s">
        <v>712</v>
      </c>
      <c r="BO11" s="452"/>
      <c r="BP11" s="451" t="s">
        <v>712</v>
      </c>
      <c r="BQ11" s="452"/>
      <c r="BR11" s="451" t="s">
        <v>712</v>
      </c>
      <c r="BS11" s="115" t="s">
        <v>712</v>
      </c>
      <c r="BT11" s="451"/>
      <c r="BU11" s="115" t="s">
        <v>712</v>
      </c>
      <c r="BV11" s="451"/>
      <c r="BW11" s="501" t="s">
        <v>712</v>
      </c>
      <c r="BX11" s="461" t="s">
        <v>712</v>
      </c>
      <c r="BY11" s="115"/>
      <c r="BZ11" s="451" t="s">
        <v>712</v>
      </c>
      <c r="CA11" s="115" t="s">
        <v>712</v>
      </c>
      <c r="CB11" s="451"/>
      <c r="CC11" s="115" t="s">
        <v>712</v>
      </c>
      <c r="CD11" s="451"/>
      <c r="CE11" s="115"/>
      <c r="CF11" s="451" t="s">
        <v>712</v>
      </c>
      <c r="CG11" s="115" t="s">
        <v>712</v>
      </c>
      <c r="CH11" s="451"/>
      <c r="CI11" s="115" t="s">
        <v>712</v>
      </c>
      <c r="CJ11" s="451"/>
      <c r="CK11" s="115"/>
      <c r="CL11" s="451" t="s">
        <v>712</v>
      </c>
      <c r="CM11" s="115"/>
      <c r="CN11" s="451" t="s">
        <v>712</v>
      </c>
      <c r="CO11" s="115" t="s">
        <v>712</v>
      </c>
      <c r="CP11" s="451"/>
      <c r="CQ11" s="115" t="s">
        <v>712</v>
      </c>
      <c r="CR11" s="451"/>
      <c r="CS11" s="115" t="s">
        <v>712</v>
      </c>
      <c r="CT11" s="451"/>
      <c r="CU11" s="115" t="s">
        <v>712</v>
      </c>
      <c r="CV11" s="451"/>
      <c r="CW11" s="115" t="s">
        <v>712</v>
      </c>
      <c r="CX11" s="461"/>
      <c r="CY11" s="115" t="s">
        <v>712</v>
      </c>
      <c r="CZ11" s="451" t="s">
        <v>712</v>
      </c>
      <c r="DA11" s="115" t="s">
        <v>712</v>
      </c>
      <c r="DB11" s="451"/>
      <c r="DC11" s="452" t="s">
        <v>712</v>
      </c>
      <c r="DD11" s="453"/>
      <c r="DE11" s="452" t="s">
        <v>712</v>
      </c>
      <c r="DF11" s="453"/>
    </row>
    <row r="12" spans="1:110" x14ac:dyDescent="0.25">
      <c r="A12" s="76">
        <v>7</v>
      </c>
      <c r="B12" s="1563" t="s">
        <v>120</v>
      </c>
      <c r="C12" s="1563"/>
      <c r="D12" s="1564"/>
      <c r="E12" s="115" t="s">
        <v>712</v>
      </c>
      <c r="F12" s="451"/>
      <c r="G12" s="115" t="s">
        <v>712</v>
      </c>
      <c r="H12" s="451"/>
      <c r="I12" s="115" t="s">
        <v>44</v>
      </c>
      <c r="J12" s="451" t="s">
        <v>712</v>
      </c>
      <c r="K12" s="115"/>
      <c r="L12" s="451" t="s">
        <v>712</v>
      </c>
      <c r="M12" s="115"/>
      <c r="N12" s="451" t="s">
        <v>712</v>
      </c>
      <c r="O12" s="115" t="s">
        <v>712</v>
      </c>
      <c r="P12" s="451" t="s">
        <v>44</v>
      </c>
      <c r="Q12" s="115" t="s">
        <v>712</v>
      </c>
      <c r="R12" s="451"/>
      <c r="S12" s="115" t="s">
        <v>712</v>
      </c>
      <c r="T12" s="451"/>
      <c r="U12" s="115" t="s">
        <v>712</v>
      </c>
      <c r="V12" s="451"/>
      <c r="W12" s="406" t="s">
        <v>712</v>
      </c>
      <c r="X12" s="461"/>
      <c r="Y12" s="115" t="s">
        <v>712</v>
      </c>
      <c r="Z12" s="451"/>
      <c r="AA12" s="115" t="s">
        <v>712</v>
      </c>
      <c r="AB12" s="451"/>
      <c r="AC12" s="475" t="s">
        <v>712</v>
      </c>
      <c r="AD12" s="476"/>
      <c r="AE12" s="475" t="s">
        <v>712</v>
      </c>
      <c r="AF12" s="476"/>
      <c r="AG12" s="475" t="s">
        <v>712</v>
      </c>
      <c r="AH12" s="476"/>
      <c r="AI12" s="475" t="s">
        <v>712</v>
      </c>
      <c r="AJ12" s="476"/>
      <c r="AK12" s="475" t="s">
        <v>712</v>
      </c>
      <c r="AL12" s="476"/>
      <c r="AM12" s="475" t="s">
        <v>712</v>
      </c>
      <c r="AN12" s="476"/>
      <c r="AO12" s="475" t="s">
        <v>712</v>
      </c>
      <c r="AP12" s="476"/>
      <c r="AQ12" s="475" t="s">
        <v>712</v>
      </c>
      <c r="AR12" s="476"/>
      <c r="AS12" s="406" t="s">
        <v>712</v>
      </c>
      <c r="AT12" s="451"/>
      <c r="AU12" s="407" t="s">
        <v>712</v>
      </c>
      <c r="AV12" s="451"/>
      <c r="AW12" s="407" t="s">
        <v>712</v>
      </c>
      <c r="AX12" s="451"/>
      <c r="AY12" s="407" t="s">
        <v>712</v>
      </c>
      <c r="AZ12" s="451"/>
      <c r="BA12" s="407" t="s">
        <v>712</v>
      </c>
      <c r="BB12" s="451"/>
      <c r="BC12" s="407" t="s">
        <v>712</v>
      </c>
      <c r="BD12" s="451"/>
      <c r="BE12" s="407" t="s">
        <v>712</v>
      </c>
      <c r="BF12" s="451"/>
      <c r="BG12" s="595" t="s">
        <v>712</v>
      </c>
      <c r="BH12" s="451"/>
      <c r="BI12" s="76" t="s">
        <v>712</v>
      </c>
      <c r="BJ12" s="552"/>
      <c r="BK12" s="76" t="s">
        <v>712</v>
      </c>
      <c r="BL12" s="552"/>
      <c r="BM12" s="115"/>
      <c r="BN12" s="451" t="s">
        <v>712</v>
      </c>
      <c r="BO12" s="452"/>
      <c r="BP12" s="451" t="s">
        <v>712</v>
      </c>
      <c r="BQ12" s="452"/>
      <c r="BR12" s="451" t="s">
        <v>712</v>
      </c>
      <c r="BS12" s="115" t="s">
        <v>712</v>
      </c>
      <c r="BT12" s="451"/>
      <c r="BU12" s="115" t="s">
        <v>712</v>
      </c>
      <c r="BV12" s="451"/>
      <c r="BW12" s="501" t="s">
        <v>712</v>
      </c>
      <c r="BX12" s="461"/>
      <c r="BY12" s="115" t="s">
        <v>712</v>
      </c>
      <c r="BZ12" s="451"/>
      <c r="CA12" s="115" t="s">
        <v>712</v>
      </c>
      <c r="CB12" s="451"/>
      <c r="CC12" s="115" t="s">
        <v>712</v>
      </c>
      <c r="CD12" s="451"/>
      <c r="CE12" s="115" t="s">
        <v>712</v>
      </c>
      <c r="CF12" s="451"/>
      <c r="CG12" s="115"/>
      <c r="CH12" s="451" t="s">
        <v>712</v>
      </c>
      <c r="CI12" s="115"/>
      <c r="CJ12" s="451" t="s">
        <v>712</v>
      </c>
      <c r="CK12" s="115"/>
      <c r="CL12" s="451" t="s">
        <v>712</v>
      </c>
      <c r="CM12" s="115"/>
      <c r="CN12" s="451" t="s">
        <v>712</v>
      </c>
      <c r="CO12" s="115" t="s">
        <v>712</v>
      </c>
      <c r="CP12" s="451"/>
      <c r="CQ12" s="115" t="s">
        <v>712</v>
      </c>
      <c r="CR12" s="451"/>
      <c r="CS12" s="115" t="s">
        <v>712</v>
      </c>
      <c r="CT12" s="451"/>
      <c r="CU12" s="115" t="s">
        <v>712</v>
      </c>
      <c r="CV12" s="451"/>
      <c r="CW12" s="115" t="s">
        <v>712</v>
      </c>
      <c r="CX12" s="461"/>
      <c r="CY12" s="115" t="s">
        <v>712</v>
      </c>
      <c r="CZ12" s="451"/>
      <c r="DA12" s="115" t="s">
        <v>712</v>
      </c>
      <c r="DB12" s="451"/>
      <c r="DC12" s="452" t="s">
        <v>712</v>
      </c>
      <c r="DD12" s="453"/>
      <c r="DE12" s="452" t="s">
        <v>712</v>
      </c>
      <c r="DF12" s="453"/>
    </row>
    <row r="13" spans="1:110" ht="27.75" customHeight="1" x14ac:dyDescent="0.25">
      <c r="A13" s="115">
        <v>8</v>
      </c>
      <c r="B13" s="1563" t="s">
        <v>121</v>
      </c>
      <c r="C13" s="1563"/>
      <c r="D13" s="1564"/>
      <c r="E13" s="115" t="s">
        <v>712</v>
      </c>
      <c r="F13" s="451"/>
      <c r="G13" s="115"/>
      <c r="H13" s="451" t="s">
        <v>712</v>
      </c>
      <c r="I13" s="115" t="s">
        <v>44</v>
      </c>
      <c r="J13" s="451" t="s">
        <v>712</v>
      </c>
      <c r="K13" s="115"/>
      <c r="L13" s="451" t="s">
        <v>712</v>
      </c>
      <c r="M13" s="115"/>
      <c r="N13" s="451" t="s">
        <v>712</v>
      </c>
      <c r="O13" s="115"/>
      <c r="P13" s="451" t="s">
        <v>712</v>
      </c>
      <c r="Q13" s="115"/>
      <c r="R13" s="451" t="s">
        <v>712</v>
      </c>
      <c r="S13" s="115"/>
      <c r="T13" s="451" t="s">
        <v>712</v>
      </c>
      <c r="U13" s="115"/>
      <c r="V13" s="451" t="s">
        <v>712</v>
      </c>
      <c r="W13" s="406" t="s">
        <v>712</v>
      </c>
      <c r="X13" s="461"/>
      <c r="Y13" s="115"/>
      <c r="Z13" s="451" t="s">
        <v>712</v>
      </c>
      <c r="AA13" s="115" t="s">
        <v>712</v>
      </c>
      <c r="AB13" s="451"/>
      <c r="AC13" s="475"/>
      <c r="AD13" s="476" t="s">
        <v>712</v>
      </c>
      <c r="AE13" s="475"/>
      <c r="AF13" s="476" t="s">
        <v>712</v>
      </c>
      <c r="AG13" s="475"/>
      <c r="AH13" s="476" t="s">
        <v>712</v>
      </c>
      <c r="AI13" s="475" t="s">
        <v>712</v>
      </c>
      <c r="AJ13" s="476"/>
      <c r="AK13" s="475" t="s">
        <v>712</v>
      </c>
      <c r="AL13" s="476"/>
      <c r="AM13" s="475" t="s">
        <v>712</v>
      </c>
      <c r="AN13" s="476"/>
      <c r="AO13" s="475" t="s">
        <v>712</v>
      </c>
      <c r="AP13" s="476"/>
      <c r="AQ13" s="475" t="s">
        <v>712</v>
      </c>
      <c r="AR13" s="476"/>
      <c r="AS13" s="406" t="s">
        <v>712</v>
      </c>
      <c r="AT13" s="451"/>
      <c r="AU13" s="407"/>
      <c r="AV13" s="451" t="s">
        <v>712</v>
      </c>
      <c r="AW13" s="407" t="s">
        <v>712</v>
      </c>
      <c r="AX13" s="451"/>
      <c r="AY13" s="407"/>
      <c r="AZ13" s="451" t="s">
        <v>712</v>
      </c>
      <c r="BA13" s="407" t="s">
        <v>712</v>
      </c>
      <c r="BB13" s="451"/>
      <c r="BC13" s="407" t="s">
        <v>712</v>
      </c>
      <c r="BD13" s="451"/>
      <c r="BE13" s="407" t="s">
        <v>712</v>
      </c>
      <c r="BF13" s="451"/>
      <c r="BG13" s="595" t="s">
        <v>712</v>
      </c>
      <c r="BH13" s="451"/>
      <c r="BI13" s="76"/>
      <c r="BJ13" s="552" t="s">
        <v>712</v>
      </c>
      <c r="BK13" s="76"/>
      <c r="BL13" s="552" t="s">
        <v>712</v>
      </c>
      <c r="BM13" s="115" t="s">
        <v>712</v>
      </c>
      <c r="BN13" s="451"/>
      <c r="BO13" s="452" t="s">
        <v>712</v>
      </c>
      <c r="BP13" s="453"/>
      <c r="BQ13" s="452" t="s">
        <v>712</v>
      </c>
      <c r="BR13" s="453"/>
      <c r="BS13" s="115" t="s">
        <v>712</v>
      </c>
      <c r="BT13" s="451"/>
      <c r="BU13" s="115" t="s">
        <v>712</v>
      </c>
      <c r="BV13" s="451"/>
      <c r="BW13" s="501"/>
      <c r="BX13" s="461" t="s">
        <v>712</v>
      </c>
      <c r="BY13" s="115"/>
      <c r="BZ13" s="451" t="s">
        <v>712</v>
      </c>
      <c r="CA13" s="115"/>
      <c r="CB13" s="451" t="s">
        <v>712</v>
      </c>
      <c r="CC13" s="115" t="s">
        <v>712</v>
      </c>
      <c r="CD13" s="451"/>
      <c r="CE13" s="115"/>
      <c r="CF13" s="451" t="s">
        <v>712</v>
      </c>
      <c r="CG13" s="115"/>
      <c r="CH13" s="451" t="s">
        <v>712</v>
      </c>
      <c r="CI13" s="115"/>
      <c r="CJ13" s="451" t="s">
        <v>712</v>
      </c>
      <c r="CK13" s="115"/>
      <c r="CL13" s="451" t="s">
        <v>712</v>
      </c>
      <c r="CM13" s="115"/>
      <c r="CN13" s="451" t="s">
        <v>712</v>
      </c>
      <c r="CO13" s="115" t="s">
        <v>712</v>
      </c>
      <c r="CP13" s="451"/>
      <c r="CQ13" s="115" t="s">
        <v>712</v>
      </c>
      <c r="CR13" s="451"/>
      <c r="CS13" s="115" t="s">
        <v>712</v>
      </c>
      <c r="CT13" s="451"/>
      <c r="CU13" s="115" t="s">
        <v>712</v>
      </c>
      <c r="CV13" s="451"/>
      <c r="CW13" s="115" t="s">
        <v>712</v>
      </c>
      <c r="CX13" s="461"/>
      <c r="CY13" s="115"/>
      <c r="CZ13" s="451" t="s">
        <v>712</v>
      </c>
      <c r="DA13" s="115"/>
      <c r="DB13" s="451" t="s">
        <v>712</v>
      </c>
      <c r="DC13" s="452"/>
      <c r="DD13" s="453" t="s">
        <v>712</v>
      </c>
      <c r="DE13" s="452"/>
      <c r="DF13" s="453" t="s">
        <v>712</v>
      </c>
    </row>
    <row r="14" spans="1:110" x14ac:dyDescent="0.25">
      <c r="A14" s="76">
        <v>9</v>
      </c>
      <c r="B14" s="1563" t="s">
        <v>122</v>
      </c>
      <c r="C14" s="1563"/>
      <c r="D14" s="1564"/>
      <c r="E14" s="115" t="s">
        <v>712</v>
      </c>
      <c r="F14" s="451"/>
      <c r="G14" s="115"/>
      <c r="H14" s="451" t="s">
        <v>712</v>
      </c>
      <c r="I14" s="115" t="s">
        <v>44</v>
      </c>
      <c r="J14" s="451" t="s">
        <v>712</v>
      </c>
      <c r="K14" s="115"/>
      <c r="L14" s="451" t="s">
        <v>712</v>
      </c>
      <c r="M14" s="115"/>
      <c r="N14" s="451" t="s">
        <v>712</v>
      </c>
      <c r="O14" s="115"/>
      <c r="P14" s="451" t="s">
        <v>712</v>
      </c>
      <c r="Q14" s="115"/>
      <c r="R14" s="451" t="s">
        <v>712</v>
      </c>
      <c r="S14" s="115"/>
      <c r="T14" s="451" t="s">
        <v>712</v>
      </c>
      <c r="U14" s="115"/>
      <c r="V14" s="451" t="s">
        <v>712</v>
      </c>
      <c r="W14" s="406"/>
      <c r="X14" s="461" t="s">
        <v>712</v>
      </c>
      <c r="Y14" s="115"/>
      <c r="Z14" s="451" t="s">
        <v>712</v>
      </c>
      <c r="AA14" s="115"/>
      <c r="AB14" s="451" t="s">
        <v>712</v>
      </c>
      <c r="AC14" s="475"/>
      <c r="AD14" s="476" t="s">
        <v>712</v>
      </c>
      <c r="AE14" s="475"/>
      <c r="AF14" s="476" t="s">
        <v>712</v>
      </c>
      <c r="AG14" s="475"/>
      <c r="AH14" s="476" t="s">
        <v>712</v>
      </c>
      <c r="AI14" s="475"/>
      <c r="AJ14" s="476" t="s">
        <v>712</v>
      </c>
      <c r="AK14" s="475"/>
      <c r="AL14" s="476" t="s">
        <v>712</v>
      </c>
      <c r="AM14" s="475"/>
      <c r="AN14" s="476" t="s">
        <v>712</v>
      </c>
      <c r="AO14" s="475"/>
      <c r="AP14" s="476" t="s">
        <v>712</v>
      </c>
      <c r="AQ14" s="475"/>
      <c r="AR14" s="476" t="s">
        <v>712</v>
      </c>
      <c r="AS14" s="406"/>
      <c r="AT14" s="451" t="s">
        <v>712</v>
      </c>
      <c r="AU14" s="407"/>
      <c r="AV14" s="451" t="s">
        <v>712</v>
      </c>
      <c r="AW14" s="407"/>
      <c r="AX14" s="451" t="s">
        <v>712</v>
      </c>
      <c r="AY14" s="407" t="s">
        <v>712</v>
      </c>
      <c r="AZ14" s="451"/>
      <c r="BA14" s="407"/>
      <c r="BB14" s="451" t="s">
        <v>712</v>
      </c>
      <c r="BC14" s="407"/>
      <c r="BD14" s="451" t="s">
        <v>712</v>
      </c>
      <c r="BE14" s="407"/>
      <c r="BF14" s="451" t="s">
        <v>712</v>
      </c>
      <c r="BG14" s="595"/>
      <c r="BH14" s="451" t="s">
        <v>712</v>
      </c>
      <c r="BI14" s="76"/>
      <c r="BJ14" s="552" t="s">
        <v>712</v>
      </c>
      <c r="BK14" s="76"/>
      <c r="BL14" s="552" t="s">
        <v>712</v>
      </c>
      <c r="BM14" s="115"/>
      <c r="BN14" s="451" t="s">
        <v>712</v>
      </c>
      <c r="BO14" s="452"/>
      <c r="BP14" s="453" t="s">
        <v>712</v>
      </c>
      <c r="BQ14" s="452"/>
      <c r="BR14" s="453" t="s">
        <v>712</v>
      </c>
      <c r="BS14" s="115"/>
      <c r="BT14" s="451" t="s">
        <v>712</v>
      </c>
      <c r="BU14" s="115" t="s">
        <v>712</v>
      </c>
      <c r="BV14" s="451"/>
      <c r="BW14" s="501" t="s">
        <v>712</v>
      </c>
      <c r="BX14" s="461"/>
      <c r="BY14" s="115" t="s">
        <v>712</v>
      </c>
      <c r="BZ14" s="451"/>
      <c r="CA14" s="115" t="s">
        <v>712</v>
      </c>
      <c r="CB14" s="451"/>
      <c r="CC14" s="115"/>
      <c r="CD14" s="451" t="s">
        <v>712</v>
      </c>
      <c r="CE14" s="115" t="s">
        <v>712</v>
      </c>
      <c r="CF14" s="451"/>
      <c r="CG14" s="115"/>
      <c r="CH14" s="451" t="s">
        <v>712</v>
      </c>
      <c r="CI14" s="115"/>
      <c r="CJ14" s="451" t="s">
        <v>712</v>
      </c>
      <c r="CK14" s="115"/>
      <c r="CL14" s="451" t="s">
        <v>712</v>
      </c>
      <c r="CM14" s="115"/>
      <c r="CN14" s="451" t="s">
        <v>712</v>
      </c>
      <c r="CO14" s="115" t="s">
        <v>712</v>
      </c>
      <c r="CP14" s="451"/>
      <c r="CQ14" s="115" t="s">
        <v>712</v>
      </c>
      <c r="CR14" s="451"/>
      <c r="CS14" s="115" t="s">
        <v>712</v>
      </c>
      <c r="CT14" s="451"/>
      <c r="CU14" s="115" t="s">
        <v>712</v>
      </c>
      <c r="CV14" s="451"/>
      <c r="CW14" s="115" t="s">
        <v>712</v>
      </c>
      <c r="CX14" s="461"/>
      <c r="CY14" s="115" t="s">
        <v>712</v>
      </c>
      <c r="CZ14" s="451"/>
      <c r="DA14" s="115"/>
      <c r="DB14" s="451" t="s">
        <v>712</v>
      </c>
      <c r="DC14" s="452"/>
      <c r="DD14" s="453" t="s">
        <v>712</v>
      </c>
      <c r="DE14" s="452"/>
      <c r="DF14" s="453" t="s">
        <v>712</v>
      </c>
    </row>
    <row r="15" spans="1:110" x14ac:dyDescent="0.25">
      <c r="A15" s="76">
        <v>10</v>
      </c>
      <c r="B15" s="1563" t="s">
        <v>123</v>
      </c>
      <c r="C15" s="1563"/>
      <c r="D15" s="1564"/>
      <c r="E15" s="115" t="s">
        <v>712</v>
      </c>
      <c r="F15" s="451"/>
      <c r="G15" s="115"/>
      <c r="H15" s="451" t="s">
        <v>712</v>
      </c>
      <c r="I15" s="115" t="s">
        <v>44</v>
      </c>
      <c r="J15" s="451" t="s">
        <v>712</v>
      </c>
      <c r="K15" s="115" t="s">
        <v>712</v>
      </c>
      <c r="L15" s="451"/>
      <c r="M15" s="115" t="s">
        <v>712</v>
      </c>
      <c r="N15" s="451"/>
      <c r="O15" s="115" t="s">
        <v>712</v>
      </c>
      <c r="P15" s="451"/>
      <c r="Q15" s="115" t="s">
        <v>712</v>
      </c>
      <c r="R15" s="451"/>
      <c r="S15" s="115" t="s">
        <v>712</v>
      </c>
      <c r="T15" s="451"/>
      <c r="U15" s="115" t="s">
        <v>712</v>
      </c>
      <c r="V15" s="451"/>
      <c r="W15" s="406" t="s">
        <v>712</v>
      </c>
      <c r="X15" s="461"/>
      <c r="Y15" s="115" t="s">
        <v>712</v>
      </c>
      <c r="Z15" s="451"/>
      <c r="AA15" s="115" t="s">
        <v>712</v>
      </c>
      <c r="AB15" s="451"/>
      <c r="AC15" s="475" t="s">
        <v>712</v>
      </c>
      <c r="AD15" s="476"/>
      <c r="AE15" s="475" t="s">
        <v>712</v>
      </c>
      <c r="AF15" s="476"/>
      <c r="AG15" s="475" t="s">
        <v>712</v>
      </c>
      <c r="AH15" s="476"/>
      <c r="AI15" s="475" t="s">
        <v>712</v>
      </c>
      <c r="AJ15" s="476"/>
      <c r="AK15" s="475" t="s">
        <v>712</v>
      </c>
      <c r="AL15" s="476"/>
      <c r="AM15" s="475" t="s">
        <v>712</v>
      </c>
      <c r="AN15" s="476"/>
      <c r="AO15" s="475" t="s">
        <v>712</v>
      </c>
      <c r="AP15" s="476"/>
      <c r="AQ15" s="475" t="s">
        <v>712</v>
      </c>
      <c r="AR15" s="476"/>
      <c r="AS15" s="406" t="s">
        <v>712</v>
      </c>
      <c r="AT15" s="451"/>
      <c r="AU15" s="407" t="s">
        <v>712</v>
      </c>
      <c r="AV15" s="451"/>
      <c r="AW15" s="407" t="s">
        <v>712</v>
      </c>
      <c r="AX15" s="451"/>
      <c r="AY15" s="407" t="s">
        <v>712</v>
      </c>
      <c r="AZ15" s="451"/>
      <c r="BA15" s="407" t="s">
        <v>712</v>
      </c>
      <c r="BB15" s="451"/>
      <c r="BC15" s="407" t="s">
        <v>712</v>
      </c>
      <c r="BD15" s="451"/>
      <c r="BE15" s="407" t="s">
        <v>712</v>
      </c>
      <c r="BF15" s="451"/>
      <c r="BG15" s="595" t="s">
        <v>712</v>
      </c>
      <c r="BH15" s="451"/>
      <c r="BI15" s="76" t="s">
        <v>712</v>
      </c>
      <c r="BJ15" s="552"/>
      <c r="BK15" s="76" t="s">
        <v>712</v>
      </c>
      <c r="BL15" s="552"/>
      <c r="BM15" s="115" t="s">
        <v>712</v>
      </c>
      <c r="BN15" s="451"/>
      <c r="BO15" s="452" t="s">
        <v>712</v>
      </c>
      <c r="BP15" s="453"/>
      <c r="BQ15" s="452" t="s">
        <v>712</v>
      </c>
      <c r="BR15" s="453"/>
      <c r="BS15" s="115" t="s">
        <v>712</v>
      </c>
      <c r="BT15" s="451"/>
      <c r="BU15" s="115" t="s">
        <v>712</v>
      </c>
      <c r="BV15" s="451"/>
      <c r="BW15" s="501" t="s">
        <v>712</v>
      </c>
      <c r="BX15" s="461"/>
      <c r="BY15" s="115" t="s">
        <v>712</v>
      </c>
      <c r="BZ15" s="451"/>
      <c r="CA15" s="115" t="s">
        <v>712</v>
      </c>
      <c r="CB15" s="451"/>
      <c r="CC15" s="115" t="s">
        <v>712</v>
      </c>
      <c r="CD15" s="451"/>
      <c r="CE15" s="115" t="s">
        <v>712</v>
      </c>
      <c r="CF15" s="451"/>
      <c r="CG15" s="115" t="s">
        <v>712</v>
      </c>
      <c r="CH15" s="451"/>
      <c r="CI15" s="115" t="s">
        <v>712</v>
      </c>
      <c r="CJ15" s="451"/>
      <c r="CK15" s="115" t="s">
        <v>712</v>
      </c>
      <c r="CL15" s="451"/>
      <c r="CM15" s="115" t="s">
        <v>712</v>
      </c>
      <c r="CN15" s="451"/>
      <c r="CO15" s="115" t="s">
        <v>712</v>
      </c>
      <c r="CP15" s="451"/>
      <c r="CQ15" s="115" t="s">
        <v>712</v>
      </c>
      <c r="CR15" s="451"/>
      <c r="CS15" s="115" t="s">
        <v>712</v>
      </c>
      <c r="CT15" s="451"/>
      <c r="CU15" s="115" t="s">
        <v>712</v>
      </c>
      <c r="CV15" s="451"/>
      <c r="CW15" s="115" t="s">
        <v>712</v>
      </c>
      <c r="CX15" s="461"/>
      <c r="CY15" s="115" t="s">
        <v>712</v>
      </c>
      <c r="CZ15" s="451"/>
      <c r="DA15" s="115" t="s">
        <v>712</v>
      </c>
      <c r="DB15" s="451"/>
      <c r="DC15" s="452" t="s">
        <v>712</v>
      </c>
      <c r="DD15" s="453"/>
      <c r="DE15" s="452" t="s">
        <v>712</v>
      </c>
      <c r="DF15" s="453"/>
    </row>
    <row r="16" spans="1:110" x14ac:dyDescent="0.25">
      <c r="A16" s="76">
        <v>11</v>
      </c>
      <c r="B16" s="1563" t="s">
        <v>124</v>
      </c>
      <c r="C16" s="1563"/>
      <c r="D16" s="1564"/>
      <c r="E16" s="115" t="s">
        <v>712</v>
      </c>
      <c r="F16" s="451"/>
      <c r="G16" s="115" t="s">
        <v>712</v>
      </c>
      <c r="H16" s="451"/>
      <c r="I16" s="115" t="s">
        <v>44</v>
      </c>
      <c r="J16" s="451" t="s">
        <v>712</v>
      </c>
      <c r="K16" s="115" t="s">
        <v>712</v>
      </c>
      <c r="L16" s="451"/>
      <c r="M16" s="115" t="s">
        <v>712</v>
      </c>
      <c r="N16" s="451"/>
      <c r="O16" s="115" t="s">
        <v>712</v>
      </c>
      <c r="P16" s="451"/>
      <c r="Q16" s="115" t="s">
        <v>712</v>
      </c>
      <c r="R16" s="451"/>
      <c r="S16" s="115" t="s">
        <v>712</v>
      </c>
      <c r="T16" s="451"/>
      <c r="U16" s="115" t="s">
        <v>712</v>
      </c>
      <c r="V16" s="451"/>
      <c r="W16" s="406" t="s">
        <v>712</v>
      </c>
      <c r="X16" s="461"/>
      <c r="Y16" s="115" t="s">
        <v>712</v>
      </c>
      <c r="Z16" s="451"/>
      <c r="AA16" s="115" t="s">
        <v>712</v>
      </c>
      <c r="AB16" s="451"/>
      <c r="AC16" s="475" t="s">
        <v>712</v>
      </c>
      <c r="AD16" s="476"/>
      <c r="AE16" s="475" t="s">
        <v>712</v>
      </c>
      <c r="AF16" s="476"/>
      <c r="AG16" s="475" t="s">
        <v>712</v>
      </c>
      <c r="AH16" s="476"/>
      <c r="AI16" s="475" t="s">
        <v>712</v>
      </c>
      <c r="AJ16" s="476"/>
      <c r="AK16" s="475" t="s">
        <v>712</v>
      </c>
      <c r="AL16" s="476"/>
      <c r="AM16" s="475" t="s">
        <v>712</v>
      </c>
      <c r="AN16" s="476"/>
      <c r="AO16" s="475" t="s">
        <v>712</v>
      </c>
      <c r="AP16" s="476"/>
      <c r="AQ16" s="475" t="s">
        <v>712</v>
      </c>
      <c r="AR16" s="476"/>
      <c r="AS16" s="406" t="s">
        <v>712</v>
      </c>
      <c r="AT16" s="451"/>
      <c r="AU16" s="407" t="s">
        <v>712</v>
      </c>
      <c r="AV16" s="451"/>
      <c r="AW16" s="407" t="s">
        <v>712</v>
      </c>
      <c r="AX16" s="451"/>
      <c r="AY16" s="407" t="s">
        <v>712</v>
      </c>
      <c r="AZ16" s="451"/>
      <c r="BA16" s="407" t="s">
        <v>712</v>
      </c>
      <c r="BB16" s="451"/>
      <c r="BC16" s="407" t="s">
        <v>712</v>
      </c>
      <c r="BD16" s="451"/>
      <c r="BE16" s="407" t="s">
        <v>712</v>
      </c>
      <c r="BF16" s="451"/>
      <c r="BG16" s="595" t="s">
        <v>712</v>
      </c>
      <c r="BH16" s="451"/>
      <c r="BI16" s="76" t="s">
        <v>712</v>
      </c>
      <c r="BJ16" s="552"/>
      <c r="BK16" s="76" t="s">
        <v>712</v>
      </c>
      <c r="BL16" s="552"/>
      <c r="BM16" s="115" t="s">
        <v>712</v>
      </c>
      <c r="BN16" s="451"/>
      <c r="BO16" s="452" t="s">
        <v>712</v>
      </c>
      <c r="BP16" s="453"/>
      <c r="BQ16" s="452" t="s">
        <v>712</v>
      </c>
      <c r="BR16" s="453"/>
      <c r="BS16" s="115" t="s">
        <v>712</v>
      </c>
      <c r="BT16" s="451"/>
      <c r="BU16" s="115" t="s">
        <v>712</v>
      </c>
      <c r="BV16" s="451"/>
      <c r="BW16" s="501" t="s">
        <v>712</v>
      </c>
      <c r="BX16" s="461"/>
      <c r="BY16" s="115" t="s">
        <v>712</v>
      </c>
      <c r="BZ16" s="451"/>
      <c r="CA16" s="115" t="s">
        <v>712</v>
      </c>
      <c r="CB16" s="451"/>
      <c r="CC16" s="115" t="s">
        <v>712</v>
      </c>
      <c r="CD16" s="451"/>
      <c r="CE16" s="115" t="s">
        <v>712</v>
      </c>
      <c r="CF16" s="451"/>
      <c r="CG16" s="115" t="s">
        <v>712</v>
      </c>
      <c r="CH16" s="451"/>
      <c r="CI16" s="115" t="s">
        <v>712</v>
      </c>
      <c r="CJ16" s="451"/>
      <c r="CK16" s="115" t="s">
        <v>712</v>
      </c>
      <c r="CL16" s="451"/>
      <c r="CM16" s="115" t="s">
        <v>712</v>
      </c>
      <c r="CN16" s="451"/>
      <c r="CO16" s="115"/>
      <c r="CP16" s="451" t="s">
        <v>712</v>
      </c>
      <c r="CQ16" s="115"/>
      <c r="CR16" s="451" t="s">
        <v>712</v>
      </c>
      <c r="CS16" s="115"/>
      <c r="CT16" s="451" t="s">
        <v>712</v>
      </c>
      <c r="CU16" s="115"/>
      <c r="CV16" s="451" t="s">
        <v>712</v>
      </c>
      <c r="CW16" s="115"/>
      <c r="CX16" s="461" t="s">
        <v>712</v>
      </c>
      <c r="CY16" s="115"/>
      <c r="CZ16" s="451" t="s">
        <v>712</v>
      </c>
      <c r="DA16" s="115" t="s">
        <v>712</v>
      </c>
      <c r="DB16" s="451"/>
      <c r="DC16" s="452" t="s">
        <v>712</v>
      </c>
      <c r="DD16" s="453"/>
      <c r="DE16" s="452" t="s">
        <v>712</v>
      </c>
      <c r="DF16" s="453"/>
    </row>
    <row r="17" spans="1:110" x14ac:dyDescent="0.25">
      <c r="A17" s="76">
        <v>12</v>
      </c>
      <c r="B17" s="1563" t="s">
        <v>125</v>
      </c>
      <c r="C17" s="1563"/>
      <c r="D17" s="1564"/>
      <c r="E17" s="115" t="s">
        <v>712</v>
      </c>
      <c r="F17" s="451"/>
      <c r="G17" s="115" t="s">
        <v>712</v>
      </c>
      <c r="H17" s="451"/>
      <c r="I17" s="115" t="s">
        <v>712</v>
      </c>
      <c r="J17" s="451" t="s">
        <v>44</v>
      </c>
      <c r="K17" s="115" t="s">
        <v>712</v>
      </c>
      <c r="L17" s="451"/>
      <c r="M17" s="115" t="s">
        <v>712</v>
      </c>
      <c r="N17" s="451"/>
      <c r="O17" s="115" t="s">
        <v>712</v>
      </c>
      <c r="P17" s="451"/>
      <c r="Q17" s="115" t="s">
        <v>712</v>
      </c>
      <c r="R17" s="451"/>
      <c r="S17" s="115" t="s">
        <v>712</v>
      </c>
      <c r="T17" s="451"/>
      <c r="U17" s="115" t="s">
        <v>712</v>
      </c>
      <c r="V17" s="451"/>
      <c r="W17" s="406" t="s">
        <v>712</v>
      </c>
      <c r="X17" s="461"/>
      <c r="Y17" s="115" t="s">
        <v>712</v>
      </c>
      <c r="Z17" s="451"/>
      <c r="AA17" s="115" t="s">
        <v>712</v>
      </c>
      <c r="AB17" s="451"/>
      <c r="AC17" s="475" t="s">
        <v>712</v>
      </c>
      <c r="AD17" s="476"/>
      <c r="AE17" s="475" t="s">
        <v>712</v>
      </c>
      <c r="AF17" s="476"/>
      <c r="AG17" s="475" t="s">
        <v>712</v>
      </c>
      <c r="AH17" s="476"/>
      <c r="AI17" s="475" t="s">
        <v>712</v>
      </c>
      <c r="AJ17" s="476"/>
      <c r="AK17" s="475" t="s">
        <v>712</v>
      </c>
      <c r="AL17" s="477"/>
      <c r="AM17" s="475" t="s">
        <v>712</v>
      </c>
      <c r="AN17" s="476"/>
      <c r="AO17" s="475" t="s">
        <v>712</v>
      </c>
      <c r="AP17" s="476"/>
      <c r="AQ17" s="475" t="s">
        <v>712</v>
      </c>
      <c r="AR17" s="476"/>
      <c r="AS17" s="406" t="s">
        <v>712</v>
      </c>
      <c r="AT17" s="451"/>
      <c r="AU17" s="407" t="s">
        <v>712</v>
      </c>
      <c r="AV17" s="451"/>
      <c r="AW17" s="407" t="s">
        <v>712</v>
      </c>
      <c r="AX17" s="451"/>
      <c r="AY17" s="407" t="s">
        <v>712</v>
      </c>
      <c r="AZ17" s="451"/>
      <c r="BA17" s="407" t="s">
        <v>712</v>
      </c>
      <c r="BB17" s="451"/>
      <c r="BC17" s="407" t="s">
        <v>712</v>
      </c>
      <c r="BD17" s="451"/>
      <c r="BE17" s="407" t="s">
        <v>712</v>
      </c>
      <c r="BF17" s="451"/>
      <c r="BG17" s="595" t="s">
        <v>712</v>
      </c>
      <c r="BH17" s="451"/>
      <c r="BI17" s="76" t="s">
        <v>712</v>
      </c>
      <c r="BJ17" s="552"/>
      <c r="BK17" s="76" t="s">
        <v>712</v>
      </c>
      <c r="BL17" s="552"/>
      <c r="BM17" s="115" t="s">
        <v>712</v>
      </c>
      <c r="BN17" s="451"/>
      <c r="BO17" s="452" t="s">
        <v>712</v>
      </c>
      <c r="BP17" s="453"/>
      <c r="BQ17" s="452" t="s">
        <v>712</v>
      </c>
      <c r="BR17" s="453"/>
      <c r="BS17" s="115" t="s">
        <v>712</v>
      </c>
      <c r="BT17" s="451"/>
      <c r="BU17" s="115" t="s">
        <v>712</v>
      </c>
      <c r="BV17" s="451"/>
      <c r="BW17" s="501" t="s">
        <v>712</v>
      </c>
      <c r="BX17" s="461"/>
      <c r="BY17" s="115" t="s">
        <v>712</v>
      </c>
      <c r="BZ17" s="451"/>
      <c r="CA17" s="115" t="s">
        <v>712</v>
      </c>
      <c r="CB17" s="451"/>
      <c r="CC17" s="115" t="s">
        <v>712</v>
      </c>
      <c r="CD17" s="451"/>
      <c r="CE17" s="115" t="s">
        <v>712</v>
      </c>
      <c r="CF17" s="451"/>
      <c r="CG17" s="115" t="s">
        <v>712</v>
      </c>
      <c r="CH17" s="451"/>
      <c r="CI17" s="115" t="s">
        <v>712</v>
      </c>
      <c r="CJ17" s="451"/>
      <c r="CK17" s="115" t="s">
        <v>712</v>
      </c>
      <c r="CL17" s="451"/>
      <c r="CM17" s="115" t="s">
        <v>712</v>
      </c>
      <c r="CN17" s="451"/>
      <c r="CO17" s="115" t="s">
        <v>712</v>
      </c>
      <c r="CP17" s="451"/>
      <c r="CQ17" s="115" t="s">
        <v>712</v>
      </c>
      <c r="CR17" s="451"/>
      <c r="CS17" s="115" t="s">
        <v>712</v>
      </c>
      <c r="CT17" s="451"/>
      <c r="CU17" s="115" t="s">
        <v>712</v>
      </c>
      <c r="CV17" s="451"/>
      <c r="CW17" s="115" t="s">
        <v>712</v>
      </c>
      <c r="CX17" s="461"/>
      <c r="CY17" s="115" t="s">
        <v>712</v>
      </c>
      <c r="CZ17" s="451"/>
      <c r="DA17" s="115" t="s">
        <v>712</v>
      </c>
      <c r="DB17" s="451"/>
      <c r="DC17" s="452" t="s">
        <v>712</v>
      </c>
      <c r="DD17" s="453"/>
      <c r="DE17" s="452" t="s">
        <v>712</v>
      </c>
      <c r="DF17" s="453"/>
    </row>
    <row r="18" spans="1:110" x14ac:dyDescent="0.25">
      <c r="A18" s="76">
        <v>13</v>
      </c>
      <c r="B18" s="1563" t="s">
        <v>126</v>
      </c>
      <c r="C18" s="1563"/>
      <c r="D18" s="1564"/>
      <c r="E18" s="115" t="s">
        <v>712</v>
      </c>
      <c r="F18" s="451"/>
      <c r="G18" s="115" t="s">
        <v>712</v>
      </c>
      <c r="H18" s="451"/>
      <c r="I18" s="115"/>
      <c r="J18" s="451" t="s">
        <v>712</v>
      </c>
      <c r="K18" s="115" t="s">
        <v>712</v>
      </c>
      <c r="L18" s="451"/>
      <c r="M18" s="115" t="s">
        <v>712</v>
      </c>
      <c r="N18" s="451"/>
      <c r="O18" s="115" t="s">
        <v>712</v>
      </c>
      <c r="P18" s="451"/>
      <c r="Q18" s="115" t="s">
        <v>712</v>
      </c>
      <c r="R18" s="451"/>
      <c r="S18" s="115" t="s">
        <v>712</v>
      </c>
      <c r="T18" s="451"/>
      <c r="U18" s="115"/>
      <c r="V18" s="451" t="s">
        <v>712</v>
      </c>
      <c r="W18" s="406" t="s">
        <v>712</v>
      </c>
      <c r="X18" s="461"/>
      <c r="Y18" s="115"/>
      <c r="Z18" s="451" t="s">
        <v>712</v>
      </c>
      <c r="AA18" s="115"/>
      <c r="AB18" s="451" t="s">
        <v>712</v>
      </c>
      <c r="AC18" s="475" t="s">
        <v>712</v>
      </c>
      <c r="AD18" s="476"/>
      <c r="AE18" s="475" t="s">
        <v>712</v>
      </c>
      <c r="AF18" s="476"/>
      <c r="AG18" s="475" t="s">
        <v>712</v>
      </c>
      <c r="AH18" s="476"/>
      <c r="AI18" s="475" t="s">
        <v>712</v>
      </c>
      <c r="AJ18" s="476"/>
      <c r="AK18" s="475" t="s">
        <v>712</v>
      </c>
      <c r="AL18" s="476"/>
      <c r="AM18" s="475"/>
      <c r="AN18" s="476" t="s">
        <v>712</v>
      </c>
      <c r="AO18" s="475"/>
      <c r="AP18" s="476" t="s">
        <v>712</v>
      </c>
      <c r="AQ18" s="475"/>
      <c r="AR18" s="476" t="s">
        <v>712</v>
      </c>
      <c r="AS18" s="406"/>
      <c r="AT18" s="451" t="s">
        <v>712</v>
      </c>
      <c r="AU18" s="407"/>
      <c r="AV18" s="451" t="s">
        <v>712</v>
      </c>
      <c r="AW18" s="407" t="s">
        <v>712</v>
      </c>
      <c r="AX18" s="451"/>
      <c r="AY18" s="407" t="s">
        <v>712</v>
      </c>
      <c r="AZ18" s="451"/>
      <c r="BA18" s="407"/>
      <c r="BB18" s="451" t="s">
        <v>712</v>
      </c>
      <c r="BC18" s="407" t="s">
        <v>712</v>
      </c>
      <c r="BD18" s="451"/>
      <c r="BE18" s="407" t="s">
        <v>712</v>
      </c>
      <c r="BF18" s="451"/>
      <c r="BG18" s="595"/>
      <c r="BH18" s="451" t="s">
        <v>712</v>
      </c>
      <c r="BI18" s="76" t="s">
        <v>712</v>
      </c>
      <c r="BJ18" s="552"/>
      <c r="BK18" s="76" t="s">
        <v>712</v>
      </c>
      <c r="BL18" s="552"/>
      <c r="BM18" s="115" t="s">
        <v>712</v>
      </c>
      <c r="BN18" s="451"/>
      <c r="BO18" s="452" t="s">
        <v>712</v>
      </c>
      <c r="BP18" s="453"/>
      <c r="BQ18" s="452" t="s">
        <v>712</v>
      </c>
      <c r="BR18" s="453"/>
      <c r="BS18" s="115" t="s">
        <v>712</v>
      </c>
      <c r="BT18" s="451"/>
      <c r="BU18" s="115" t="s">
        <v>712</v>
      </c>
      <c r="BV18" s="451"/>
      <c r="BW18" s="501" t="s">
        <v>712</v>
      </c>
      <c r="BX18" s="461"/>
      <c r="BY18" s="115" t="s">
        <v>712</v>
      </c>
      <c r="BZ18" s="451"/>
      <c r="CA18" s="115" t="s">
        <v>712</v>
      </c>
      <c r="CB18" s="451"/>
      <c r="CC18" s="115" t="s">
        <v>712</v>
      </c>
      <c r="CD18" s="451"/>
      <c r="CE18" s="115" t="s">
        <v>712</v>
      </c>
      <c r="CF18" s="451"/>
      <c r="CG18" s="115" t="s">
        <v>712</v>
      </c>
      <c r="CH18" s="451"/>
      <c r="CI18" s="115" t="s">
        <v>712</v>
      </c>
      <c r="CJ18" s="451"/>
      <c r="CK18" s="115"/>
      <c r="CL18" s="451" t="s">
        <v>712</v>
      </c>
      <c r="CM18" s="115"/>
      <c r="CN18" s="451" t="s">
        <v>712</v>
      </c>
      <c r="CO18" s="115" t="s">
        <v>712</v>
      </c>
      <c r="CP18" s="451"/>
      <c r="CQ18" s="115" t="s">
        <v>712</v>
      </c>
      <c r="CR18" s="451"/>
      <c r="CS18" s="115" t="s">
        <v>712</v>
      </c>
      <c r="CT18" s="451"/>
      <c r="CU18" s="115" t="s">
        <v>712</v>
      </c>
      <c r="CV18" s="451"/>
      <c r="CW18" s="115" t="s">
        <v>712</v>
      </c>
      <c r="CX18" s="461"/>
      <c r="CY18" s="115"/>
      <c r="CZ18" s="451" t="s">
        <v>712</v>
      </c>
      <c r="DA18" s="115" t="s">
        <v>712</v>
      </c>
      <c r="DB18" s="451"/>
      <c r="DC18" s="452"/>
      <c r="DD18" s="453"/>
      <c r="DE18" s="452"/>
      <c r="DF18" s="453" t="s">
        <v>712</v>
      </c>
    </row>
    <row r="19" spans="1:110" x14ac:dyDescent="0.25">
      <c r="A19" s="76">
        <v>14</v>
      </c>
      <c r="B19" s="1563" t="s">
        <v>128</v>
      </c>
      <c r="C19" s="1563"/>
      <c r="D19" s="1564"/>
      <c r="E19" s="115" t="s">
        <v>712</v>
      </c>
      <c r="F19" s="451"/>
      <c r="G19" s="115" t="s">
        <v>712</v>
      </c>
      <c r="H19" s="451"/>
      <c r="I19" s="115" t="s">
        <v>712</v>
      </c>
      <c r="J19" s="451"/>
      <c r="K19" s="115"/>
      <c r="L19" s="451" t="s">
        <v>712</v>
      </c>
      <c r="M19" s="115"/>
      <c r="N19" s="451" t="s">
        <v>712</v>
      </c>
      <c r="O19" s="115" t="s">
        <v>44</v>
      </c>
      <c r="P19" s="451" t="s">
        <v>712</v>
      </c>
      <c r="Q19" s="115" t="s">
        <v>712</v>
      </c>
      <c r="R19" s="451"/>
      <c r="S19" s="115" t="s">
        <v>712</v>
      </c>
      <c r="T19" s="451"/>
      <c r="U19" s="115" t="s">
        <v>712</v>
      </c>
      <c r="V19" s="451"/>
      <c r="W19" s="406" t="s">
        <v>712</v>
      </c>
      <c r="X19" s="461"/>
      <c r="Y19" s="115" t="s">
        <v>712</v>
      </c>
      <c r="Z19" s="451"/>
      <c r="AA19" s="115" t="s">
        <v>712</v>
      </c>
      <c r="AB19" s="451"/>
      <c r="AC19" s="475" t="s">
        <v>712</v>
      </c>
      <c r="AD19" s="476"/>
      <c r="AE19" s="475" t="s">
        <v>712</v>
      </c>
      <c r="AF19" s="485"/>
      <c r="AG19" s="475" t="s">
        <v>712</v>
      </c>
      <c r="AH19" s="476"/>
      <c r="AI19" s="475" t="s">
        <v>712</v>
      </c>
      <c r="AJ19" s="476"/>
      <c r="AK19" s="475" t="s">
        <v>712</v>
      </c>
      <c r="AL19" s="476"/>
      <c r="AM19" s="475" t="s">
        <v>712</v>
      </c>
      <c r="AN19" s="476"/>
      <c r="AO19" s="475" t="s">
        <v>712</v>
      </c>
      <c r="AP19" s="476"/>
      <c r="AQ19" s="475" t="s">
        <v>712</v>
      </c>
      <c r="AR19" s="476"/>
      <c r="AS19" s="406" t="s">
        <v>712</v>
      </c>
      <c r="AT19" s="451"/>
      <c r="AU19" s="407" t="s">
        <v>712</v>
      </c>
      <c r="AV19" s="451"/>
      <c r="AW19" s="407" t="s">
        <v>712</v>
      </c>
      <c r="AX19" s="451"/>
      <c r="AY19" s="407" t="s">
        <v>712</v>
      </c>
      <c r="AZ19" s="451"/>
      <c r="BA19" s="407" t="s">
        <v>712</v>
      </c>
      <c r="BB19" s="451"/>
      <c r="BC19" s="407" t="s">
        <v>712</v>
      </c>
      <c r="BD19" s="451"/>
      <c r="BE19" s="407" t="s">
        <v>712</v>
      </c>
      <c r="BF19" s="451"/>
      <c r="BG19" s="595" t="s">
        <v>712</v>
      </c>
      <c r="BH19" s="451"/>
      <c r="BI19" s="76" t="s">
        <v>712</v>
      </c>
      <c r="BJ19" s="552"/>
      <c r="BK19" s="76" t="s">
        <v>712</v>
      </c>
      <c r="BL19" s="552"/>
      <c r="BM19" s="115"/>
      <c r="BN19" s="451" t="s">
        <v>712</v>
      </c>
      <c r="BO19" s="452"/>
      <c r="BP19" s="453" t="s">
        <v>712</v>
      </c>
      <c r="BQ19" s="452"/>
      <c r="BR19" s="453" t="s">
        <v>712</v>
      </c>
      <c r="BS19" s="115" t="s">
        <v>712</v>
      </c>
      <c r="BT19" s="451"/>
      <c r="BU19" s="115" t="s">
        <v>712</v>
      </c>
      <c r="BV19" s="451"/>
      <c r="BW19" s="501" t="s">
        <v>712</v>
      </c>
      <c r="BX19" s="461"/>
      <c r="BY19" s="115" t="s">
        <v>712</v>
      </c>
      <c r="BZ19" s="451"/>
      <c r="CA19" s="115" t="s">
        <v>712</v>
      </c>
      <c r="CB19" s="451"/>
      <c r="CC19" s="115"/>
      <c r="CD19" s="451" t="s">
        <v>712</v>
      </c>
      <c r="CE19" s="115"/>
      <c r="CF19" s="451" t="s">
        <v>712</v>
      </c>
      <c r="CG19" s="115"/>
      <c r="CH19" s="451" t="s">
        <v>712</v>
      </c>
      <c r="CI19" s="115"/>
      <c r="CJ19" s="451" t="s">
        <v>712</v>
      </c>
      <c r="CK19" s="115" t="s">
        <v>712</v>
      </c>
      <c r="CL19" s="451"/>
      <c r="CM19" s="115" t="s">
        <v>712</v>
      </c>
      <c r="CN19" s="451"/>
      <c r="CO19" s="115" t="s">
        <v>712</v>
      </c>
      <c r="CP19" s="451"/>
      <c r="CQ19" s="115" t="s">
        <v>712</v>
      </c>
      <c r="CR19" s="451"/>
      <c r="CS19" s="115" t="s">
        <v>712</v>
      </c>
      <c r="CT19" s="451"/>
      <c r="CU19" s="115" t="s">
        <v>712</v>
      </c>
      <c r="CV19" s="451"/>
      <c r="CW19" s="115" t="s">
        <v>712</v>
      </c>
      <c r="CX19" s="461"/>
      <c r="CY19" s="115"/>
      <c r="CZ19" s="451" t="s">
        <v>712</v>
      </c>
      <c r="DA19" s="115" t="s">
        <v>712</v>
      </c>
      <c r="DB19" s="451"/>
      <c r="DC19" s="452" t="s">
        <v>712</v>
      </c>
      <c r="DD19" s="453"/>
      <c r="DE19" s="452" t="s">
        <v>712</v>
      </c>
      <c r="DF19" s="453"/>
    </row>
    <row r="20" spans="1:110" x14ac:dyDescent="0.25">
      <c r="A20" s="76">
        <v>15</v>
      </c>
      <c r="B20" s="1563" t="s">
        <v>127</v>
      </c>
      <c r="C20" s="1563"/>
      <c r="D20" s="1564"/>
      <c r="E20" s="115" t="s">
        <v>712</v>
      </c>
      <c r="F20" s="451"/>
      <c r="G20" s="115"/>
      <c r="H20" s="451" t="s">
        <v>712</v>
      </c>
      <c r="I20" s="115" t="s">
        <v>712</v>
      </c>
      <c r="J20" s="451"/>
      <c r="K20" s="115"/>
      <c r="L20" s="451" t="s">
        <v>712</v>
      </c>
      <c r="M20" s="115"/>
      <c r="N20" s="451" t="s">
        <v>712</v>
      </c>
      <c r="O20" s="115"/>
      <c r="P20" s="451" t="s">
        <v>712</v>
      </c>
      <c r="Q20" s="115" t="s">
        <v>712</v>
      </c>
      <c r="R20" s="451"/>
      <c r="S20" s="115" t="s">
        <v>712</v>
      </c>
      <c r="T20" s="451"/>
      <c r="U20" s="115"/>
      <c r="V20" s="451" t="s">
        <v>712</v>
      </c>
      <c r="W20" s="406"/>
      <c r="X20" s="461" t="s">
        <v>712</v>
      </c>
      <c r="Y20" s="115"/>
      <c r="Z20" s="451" t="s">
        <v>712</v>
      </c>
      <c r="AA20" s="115" t="s">
        <v>712</v>
      </c>
      <c r="AB20" s="451"/>
      <c r="AC20" s="475"/>
      <c r="AD20" s="476" t="s">
        <v>712</v>
      </c>
      <c r="AE20" s="475"/>
      <c r="AF20" s="476" t="s">
        <v>712</v>
      </c>
      <c r="AG20" s="475"/>
      <c r="AH20" s="476" t="s">
        <v>712</v>
      </c>
      <c r="AI20" s="475"/>
      <c r="AJ20" s="476" t="s">
        <v>712</v>
      </c>
      <c r="AK20" s="475"/>
      <c r="AL20" s="476" t="s">
        <v>712</v>
      </c>
      <c r="AM20" s="475"/>
      <c r="AN20" s="476" t="s">
        <v>712</v>
      </c>
      <c r="AO20" s="475"/>
      <c r="AP20" s="476" t="s">
        <v>712</v>
      </c>
      <c r="AQ20" s="475"/>
      <c r="AR20" s="476" t="s">
        <v>712</v>
      </c>
      <c r="AS20" s="406"/>
      <c r="AT20" s="451" t="s">
        <v>712</v>
      </c>
      <c r="AU20" s="407"/>
      <c r="AV20" s="451" t="s">
        <v>712</v>
      </c>
      <c r="AW20" s="407"/>
      <c r="AX20" s="451" t="s">
        <v>712</v>
      </c>
      <c r="AY20" s="407" t="s">
        <v>712</v>
      </c>
      <c r="AZ20" s="451"/>
      <c r="BA20" s="407"/>
      <c r="BB20" s="451" t="s">
        <v>712</v>
      </c>
      <c r="BC20" s="407"/>
      <c r="BD20" s="451" t="s">
        <v>712</v>
      </c>
      <c r="BE20" s="407"/>
      <c r="BF20" s="451" t="s">
        <v>712</v>
      </c>
      <c r="BG20" s="596"/>
      <c r="BH20" s="451" t="s">
        <v>712</v>
      </c>
      <c r="BI20" s="76"/>
      <c r="BJ20" s="552" t="s">
        <v>712</v>
      </c>
      <c r="BK20" s="76"/>
      <c r="BL20" s="552" t="s">
        <v>712</v>
      </c>
      <c r="BM20" s="115"/>
      <c r="BN20" s="451" t="s">
        <v>712</v>
      </c>
      <c r="BO20" s="452"/>
      <c r="BP20" s="453" t="s">
        <v>712</v>
      </c>
      <c r="BQ20" s="452"/>
      <c r="BR20" s="453" t="s">
        <v>712</v>
      </c>
      <c r="BS20" s="115" t="s">
        <v>712</v>
      </c>
      <c r="BT20" s="451"/>
      <c r="BU20" s="115" t="s">
        <v>712</v>
      </c>
      <c r="BV20" s="451"/>
      <c r="BW20" s="501" t="s">
        <v>712</v>
      </c>
      <c r="BX20" s="461"/>
      <c r="BY20" s="115" t="s">
        <v>712</v>
      </c>
      <c r="BZ20" s="451"/>
      <c r="CA20" s="115" t="s">
        <v>712</v>
      </c>
      <c r="CB20" s="451"/>
      <c r="CC20" s="115"/>
      <c r="CD20" s="451" t="s">
        <v>712</v>
      </c>
      <c r="CE20" s="115"/>
      <c r="CF20" s="451" t="s">
        <v>712</v>
      </c>
      <c r="CG20" s="115"/>
      <c r="CH20" s="451" t="s">
        <v>712</v>
      </c>
      <c r="CI20" s="115"/>
      <c r="CJ20" s="451" t="s">
        <v>712</v>
      </c>
      <c r="CK20" s="115"/>
      <c r="CL20" s="451" t="s">
        <v>712</v>
      </c>
      <c r="CM20" s="115"/>
      <c r="CN20" s="451" t="s">
        <v>712</v>
      </c>
      <c r="CO20" s="115"/>
      <c r="CP20" s="451" t="s">
        <v>712</v>
      </c>
      <c r="CQ20" s="115"/>
      <c r="CR20" s="451" t="s">
        <v>712</v>
      </c>
      <c r="CS20" s="115"/>
      <c r="CT20" s="451" t="s">
        <v>712</v>
      </c>
      <c r="CU20" s="115"/>
      <c r="CV20" s="451" t="s">
        <v>712</v>
      </c>
      <c r="CW20" s="115"/>
      <c r="CX20" s="451" t="s">
        <v>712</v>
      </c>
      <c r="CY20" s="115"/>
      <c r="CZ20" s="451" t="s">
        <v>712</v>
      </c>
      <c r="DA20" s="115"/>
      <c r="DB20" s="451" t="s">
        <v>712</v>
      </c>
      <c r="DC20" s="452" t="s">
        <v>712</v>
      </c>
      <c r="DD20" s="453" t="s">
        <v>712</v>
      </c>
      <c r="DE20" s="452" t="s">
        <v>712</v>
      </c>
      <c r="DF20" s="453"/>
    </row>
    <row r="21" spans="1:110" x14ac:dyDescent="0.25">
      <c r="A21" s="76">
        <v>16</v>
      </c>
      <c r="B21" s="1563" t="s">
        <v>129</v>
      </c>
      <c r="C21" s="1563"/>
      <c r="D21" s="1564"/>
      <c r="E21" s="115"/>
      <c r="F21" s="451"/>
      <c r="G21" s="115"/>
      <c r="H21" s="451" t="s">
        <v>712</v>
      </c>
      <c r="I21" s="115"/>
      <c r="J21" s="451" t="s">
        <v>712</v>
      </c>
      <c r="K21" s="115"/>
      <c r="L21" s="451" t="s">
        <v>712</v>
      </c>
      <c r="M21" s="115"/>
      <c r="N21" s="451" t="s">
        <v>712</v>
      </c>
      <c r="O21" s="115"/>
      <c r="P21" s="451" t="s">
        <v>712</v>
      </c>
      <c r="Q21" s="115"/>
      <c r="R21" s="451" t="s">
        <v>712</v>
      </c>
      <c r="S21" s="115"/>
      <c r="T21" s="451" t="s">
        <v>712</v>
      </c>
      <c r="U21" s="115" t="s">
        <v>712</v>
      </c>
      <c r="V21" s="451"/>
      <c r="W21" s="406" t="s">
        <v>712</v>
      </c>
      <c r="X21" s="461"/>
      <c r="Y21" s="115"/>
      <c r="Z21" s="451" t="s">
        <v>712</v>
      </c>
      <c r="AA21" s="115"/>
      <c r="AB21" s="451" t="s">
        <v>712</v>
      </c>
      <c r="AC21" s="475"/>
      <c r="AD21" s="476" t="s">
        <v>712</v>
      </c>
      <c r="AE21" s="475"/>
      <c r="AF21" s="476" t="s">
        <v>712</v>
      </c>
      <c r="AG21" s="475"/>
      <c r="AH21" s="476" t="s">
        <v>712</v>
      </c>
      <c r="AI21" s="475"/>
      <c r="AJ21" s="476" t="s">
        <v>712</v>
      </c>
      <c r="AK21" s="475"/>
      <c r="AL21" s="476" t="s">
        <v>712</v>
      </c>
      <c r="AM21" s="475"/>
      <c r="AN21" s="476" t="s">
        <v>712</v>
      </c>
      <c r="AO21" s="475"/>
      <c r="AP21" s="476" t="s">
        <v>712</v>
      </c>
      <c r="AQ21" s="475"/>
      <c r="AR21" s="476" t="s">
        <v>712</v>
      </c>
      <c r="AS21" s="406"/>
      <c r="AT21" s="451" t="s">
        <v>712</v>
      </c>
      <c r="AU21" s="407" t="s">
        <v>712</v>
      </c>
      <c r="AV21" s="451"/>
      <c r="AW21" s="407" t="s">
        <v>712</v>
      </c>
      <c r="AX21" s="451"/>
      <c r="AY21" s="407"/>
      <c r="AZ21" s="451" t="s">
        <v>712</v>
      </c>
      <c r="BA21" s="407"/>
      <c r="BB21" s="451" t="s">
        <v>712</v>
      </c>
      <c r="BC21" s="407" t="s">
        <v>712</v>
      </c>
      <c r="BD21" s="451"/>
      <c r="BE21" s="407" t="s">
        <v>712</v>
      </c>
      <c r="BF21" s="451"/>
      <c r="BG21" s="596"/>
      <c r="BH21" s="451" t="s">
        <v>712</v>
      </c>
      <c r="BI21" s="76"/>
      <c r="BJ21" s="552" t="s">
        <v>712</v>
      </c>
      <c r="BK21" s="76"/>
      <c r="BL21" s="552" t="s">
        <v>712</v>
      </c>
      <c r="BM21" s="115"/>
      <c r="BN21" s="451" t="s">
        <v>712</v>
      </c>
      <c r="BO21" s="452"/>
      <c r="BP21" s="453" t="s">
        <v>712</v>
      </c>
      <c r="BQ21" s="452"/>
      <c r="BR21" s="453" t="s">
        <v>712</v>
      </c>
      <c r="BS21" s="115"/>
      <c r="BT21" s="451" t="s">
        <v>712</v>
      </c>
      <c r="BU21" s="115"/>
      <c r="BV21" s="451" t="s">
        <v>712</v>
      </c>
      <c r="BW21" s="501"/>
      <c r="BX21" s="461" t="s">
        <v>712</v>
      </c>
      <c r="BY21" s="115"/>
      <c r="BZ21" s="451" t="s">
        <v>712</v>
      </c>
      <c r="CA21" s="115"/>
      <c r="CB21" s="451" t="s">
        <v>712</v>
      </c>
      <c r="CC21" s="115" t="s">
        <v>712</v>
      </c>
      <c r="CD21" s="451"/>
      <c r="CE21" s="115"/>
      <c r="CF21" s="451" t="s">
        <v>712</v>
      </c>
      <c r="CG21" s="115"/>
      <c r="CH21" s="451" t="s">
        <v>712</v>
      </c>
      <c r="CI21" s="115"/>
      <c r="CJ21" s="451" t="s">
        <v>712</v>
      </c>
      <c r="CK21" s="115"/>
      <c r="CL21" s="451" t="s">
        <v>712</v>
      </c>
      <c r="CM21" s="115"/>
      <c r="CN21" s="451" t="s">
        <v>712</v>
      </c>
      <c r="CO21" s="115"/>
      <c r="CP21" s="451" t="s">
        <v>712</v>
      </c>
      <c r="CQ21" s="115"/>
      <c r="CR21" s="451" t="s">
        <v>712</v>
      </c>
      <c r="CS21" s="115"/>
      <c r="CT21" s="451" t="s">
        <v>712</v>
      </c>
      <c r="CU21" s="115"/>
      <c r="CV21" s="451" t="s">
        <v>712</v>
      </c>
      <c r="CW21" s="115"/>
      <c r="CX21" s="451" t="s">
        <v>712</v>
      </c>
      <c r="CY21" s="115"/>
      <c r="CZ21" s="451" t="s">
        <v>712</v>
      </c>
      <c r="DA21" s="115"/>
      <c r="DB21" s="451" t="s">
        <v>712</v>
      </c>
      <c r="DC21" s="452"/>
      <c r="DD21" s="453" t="s">
        <v>712</v>
      </c>
      <c r="DE21" s="452"/>
      <c r="DF21" s="453" t="s">
        <v>712</v>
      </c>
    </row>
    <row r="22" spans="1:110" x14ac:dyDescent="0.25">
      <c r="A22" s="76">
        <v>17</v>
      </c>
      <c r="B22" s="1563" t="s">
        <v>130</v>
      </c>
      <c r="C22" s="1563"/>
      <c r="D22" s="1564"/>
      <c r="E22" s="115" t="s">
        <v>712</v>
      </c>
      <c r="F22" s="451"/>
      <c r="G22" s="115"/>
      <c r="H22" s="451" t="s">
        <v>712</v>
      </c>
      <c r="I22" s="115" t="s">
        <v>44</v>
      </c>
      <c r="J22" s="451" t="s">
        <v>712</v>
      </c>
      <c r="K22" s="115"/>
      <c r="L22" s="451" t="s">
        <v>712</v>
      </c>
      <c r="M22" s="115"/>
      <c r="N22" s="451" t="s">
        <v>712</v>
      </c>
      <c r="O22" s="115"/>
      <c r="P22" s="451" t="s">
        <v>712</v>
      </c>
      <c r="Q22" s="115"/>
      <c r="R22" s="451" t="s">
        <v>712</v>
      </c>
      <c r="S22" s="115"/>
      <c r="T22" s="451" t="s">
        <v>712</v>
      </c>
      <c r="U22" s="115"/>
      <c r="V22" s="451" t="s">
        <v>712</v>
      </c>
      <c r="W22" s="406"/>
      <c r="X22" s="461" t="s">
        <v>712</v>
      </c>
      <c r="Y22" s="115"/>
      <c r="Z22" s="451" t="s">
        <v>712</v>
      </c>
      <c r="AA22" s="115"/>
      <c r="AB22" s="451" t="s">
        <v>712</v>
      </c>
      <c r="AC22" s="475"/>
      <c r="AD22" s="476" t="s">
        <v>712</v>
      </c>
      <c r="AE22" s="475"/>
      <c r="AF22" s="476" t="s">
        <v>712</v>
      </c>
      <c r="AG22" s="475"/>
      <c r="AH22" s="476" t="s">
        <v>712</v>
      </c>
      <c r="AI22" s="475"/>
      <c r="AJ22" s="476" t="s">
        <v>712</v>
      </c>
      <c r="AK22" s="475"/>
      <c r="AL22" s="476" t="s">
        <v>712</v>
      </c>
      <c r="AM22" s="475"/>
      <c r="AN22" s="476" t="s">
        <v>712</v>
      </c>
      <c r="AO22" s="475"/>
      <c r="AP22" s="476" t="s">
        <v>712</v>
      </c>
      <c r="AQ22" s="475"/>
      <c r="AR22" s="476" t="s">
        <v>712</v>
      </c>
      <c r="AS22" s="406"/>
      <c r="AT22" s="451" t="s">
        <v>712</v>
      </c>
      <c r="AU22" s="407"/>
      <c r="AV22" s="451" t="s">
        <v>712</v>
      </c>
      <c r="AW22" s="407"/>
      <c r="AX22" s="451" t="s">
        <v>712</v>
      </c>
      <c r="AY22" s="407"/>
      <c r="AZ22" s="451" t="s">
        <v>712</v>
      </c>
      <c r="BA22" s="407"/>
      <c r="BB22" s="451" t="s">
        <v>712</v>
      </c>
      <c r="BC22" s="407"/>
      <c r="BD22" s="451" t="s">
        <v>712</v>
      </c>
      <c r="BE22" s="407"/>
      <c r="BF22" s="451" t="s">
        <v>712</v>
      </c>
      <c r="BG22" s="596"/>
      <c r="BH22" s="451" t="s">
        <v>712</v>
      </c>
      <c r="BI22" s="76"/>
      <c r="BJ22" s="552" t="s">
        <v>712</v>
      </c>
      <c r="BK22" s="76"/>
      <c r="BL22" s="552" t="s">
        <v>712</v>
      </c>
      <c r="BM22" s="115"/>
      <c r="BN22" s="451" t="s">
        <v>712</v>
      </c>
      <c r="BO22" s="452"/>
      <c r="BP22" s="453" t="s">
        <v>712</v>
      </c>
      <c r="BQ22" s="452"/>
      <c r="BR22" s="453" t="s">
        <v>712</v>
      </c>
      <c r="BS22" s="451" t="s">
        <v>712</v>
      </c>
      <c r="BT22" s="485"/>
      <c r="BU22" s="115" t="s">
        <v>712</v>
      </c>
      <c r="BV22" s="451"/>
      <c r="BW22" s="501" t="s">
        <v>712</v>
      </c>
      <c r="BX22" s="461"/>
      <c r="BY22" s="115"/>
      <c r="BZ22" s="451" t="s">
        <v>712</v>
      </c>
      <c r="CA22" s="115"/>
      <c r="CB22" s="451" t="s">
        <v>712</v>
      </c>
      <c r="CC22" s="115"/>
      <c r="CD22" s="451" t="s">
        <v>712</v>
      </c>
      <c r="CE22" s="115"/>
      <c r="CF22" s="451" t="s">
        <v>712</v>
      </c>
      <c r="CG22" s="115"/>
      <c r="CH22" s="451" t="s">
        <v>712</v>
      </c>
      <c r="CI22" s="115"/>
      <c r="CJ22" s="451" t="s">
        <v>712</v>
      </c>
      <c r="CK22" s="115"/>
      <c r="CL22" s="451" t="s">
        <v>712</v>
      </c>
      <c r="CM22" s="115"/>
      <c r="CN22" s="451" t="s">
        <v>712</v>
      </c>
      <c r="CO22" s="115"/>
      <c r="CP22" s="451" t="s">
        <v>712</v>
      </c>
      <c r="CQ22" s="115"/>
      <c r="CR22" s="451" t="s">
        <v>712</v>
      </c>
      <c r="CS22" s="115"/>
      <c r="CT22" s="451" t="s">
        <v>712</v>
      </c>
      <c r="CU22" s="115"/>
      <c r="CV22" s="451" t="s">
        <v>712</v>
      </c>
      <c r="CW22" s="115"/>
      <c r="CX22" s="451" t="s">
        <v>712</v>
      </c>
      <c r="CY22" s="115"/>
      <c r="CZ22" s="451" t="s">
        <v>712</v>
      </c>
      <c r="DA22" s="115"/>
      <c r="DB22" s="451" t="s">
        <v>712</v>
      </c>
      <c r="DC22" s="452"/>
      <c r="DD22" s="453" t="s">
        <v>712</v>
      </c>
      <c r="DE22" s="452"/>
      <c r="DF22" s="453" t="s">
        <v>712</v>
      </c>
    </row>
    <row r="23" spans="1:110" ht="15.75" thickBot="1" x14ac:dyDescent="0.3">
      <c r="A23" s="78">
        <v>18</v>
      </c>
      <c r="B23" s="1585" t="s">
        <v>131</v>
      </c>
      <c r="C23" s="1585"/>
      <c r="D23" s="1586"/>
      <c r="E23" s="454" t="s">
        <v>712</v>
      </c>
      <c r="F23" s="455"/>
      <c r="G23" s="454"/>
      <c r="H23" s="455" t="s">
        <v>712</v>
      </c>
      <c r="I23" s="454" t="s">
        <v>44</v>
      </c>
      <c r="J23" s="455" t="s">
        <v>712</v>
      </c>
      <c r="K23" s="454"/>
      <c r="L23" s="455" t="s">
        <v>712</v>
      </c>
      <c r="M23" s="454"/>
      <c r="N23" s="455" t="s">
        <v>712</v>
      </c>
      <c r="O23" s="454"/>
      <c r="P23" s="455" t="s">
        <v>712</v>
      </c>
      <c r="Q23" s="454"/>
      <c r="R23" s="455" t="s">
        <v>712</v>
      </c>
      <c r="S23" s="454"/>
      <c r="T23" s="455" t="s">
        <v>712</v>
      </c>
      <c r="U23" s="454"/>
      <c r="V23" s="455" t="s">
        <v>712</v>
      </c>
      <c r="W23" s="478"/>
      <c r="X23" s="479" t="s">
        <v>712</v>
      </c>
      <c r="Y23" s="480"/>
      <c r="Z23" s="462" t="s">
        <v>712</v>
      </c>
      <c r="AA23" s="480"/>
      <c r="AB23" s="462" t="s">
        <v>712</v>
      </c>
      <c r="AC23" s="481"/>
      <c r="AD23" s="482" t="s">
        <v>712</v>
      </c>
      <c r="AE23" s="481"/>
      <c r="AF23" s="482" t="s">
        <v>713</v>
      </c>
      <c r="AG23" s="481"/>
      <c r="AH23" s="482" t="s">
        <v>712</v>
      </c>
      <c r="AI23" s="481"/>
      <c r="AJ23" s="482" t="s">
        <v>712</v>
      </c>
      <c r="AK23" s="481"/>
      <c r="AL23" s="482" t="s">
        <v>712</v>
      </c>
      <c r="AM23" s="481"/>
      <c r="AN23" s="482" t="s">
        <v>712</v>
      </c>
      <c r="AO23" s="481"/>
      <c r="AP23" s="482" t="s">
        <v>712</v>
      </c>
      <c r="AQ23" s="481"/>
      <c r="AR23" s="482" t="s">
        <v>712</v>
      </c>
      <c r="AS23" s="478"/>
      <c r="AT23" s="455" t="s">
        <v>712</v>
      </c>
      <c r="AU23" s="464"/>
      <c r="AV23" s="455" t="s">
        <v>712</v>
      </c>
      <c r="AW23" s="464"/>
      <c r="AX23" s="455" t="s">
        <v>712</v>
      </c>
      <c r="AY23" s="464"/>
      <c r="AZ23" s="455" t="s">
        <v>712</v>
      </c>
      <c r="BA23" s="464"/>
      <c r="BB23" s="455" t="s">
        <v>712</v>
      </c>
      <c r="BC23" s="464"/>
      <c r="BD23" s="455" t="s">
        <v>712</v>
      </c>
      <c r="BE23" s="464"/>
      <c r="BF23" s="455" t="s">
        <v>712</v>
      </c>
      <c r="BG23" s="690"/>
      <c r="BH23" s="455" t="s">
        <v>712</v>
      </c>
      <c r="BI23" s="553"/>
      <c r="BJ23" s="554" t="s">
        <v>712</v>
      </c>
      <c r="BK23" s="553"/>
      <c r="BL23" s="554" t="s">
        <v>712</v>
      </c>
      <c r="BM23" s="454"/>
      <c r="BN23" s="455" t="s">
        <v>712</v>
      </c>
      <c r="BO23" s="456"/>
      <c r="BP23" s="457" t="s">
        <v>713</v>
      </c>
      <c r="BQ23" s="456"/>
      <c r="BR23" s="457" t="s">
        <v>712</v>
      </c>
      <c r="BS23" s="455" t="s">
        <v>712</v>
      </c>
      <c r="BT23" s="485"/>
      <c r="BU23" s="480" t="s">
        <v>712</v>
      </c>
      <c r="BV23" s="462"/>
      <c r="BW23" s="478" t="s">
        <v>712</v>
      </c>
      <c r="BX23" s="479"/>
      <c r="BY23" s="480"/>
      <c r="BZ23" s="462" t="s">
        <v>712</v>
      </c>
      <c r="CA23" s="454"/>
      <c r="CB23" s="455" t="s">
        <v>712</v>
      </c>
      <c r="CC23" s="454"/>
      <c r="CD23" s="455" t="s">
        <v>712</v>
      </c>
      <c r="CE23" s="454"/>
      <c r="CF23" s="455" t="s">
        <v>712</v>
      </c>
      <c r="CG23" s="454"/>
      <c r="CH23" s="455" t="s">
        <v>712</v>
      </c>
      <c r="CI23" s="454"/>
      <c r="CJ23" s="455" t="s">
        <v>712</v>
      </c>
      <c r="CK23" s="454"/>
      <c r="CL23" s="455" t="s">
        <v>712</v>
      </c>
      <c r="CM23" s="454"/>
      <c r="CN23" s="455" t="s">
        <v>712</v>
      </c>
      <c r="CO23" s="454"/>
      <c r="CP23" s="451" t="s">
        <v>712</v>
      </c>
      <c r="CQ23" s="454"/>
      <c r="CR23" s="451" t="s">
        <v>712</v>
      </c>
      <c r="CS23" s="454"/>
      <c r="CT23" s="451" t="s">
        <v>712</v>
      </c>
      <c r="CU23" s="454"/>
      <c r="CV23" s="451" t="s">
        <v>712</v>
      </c>
      <c r="CW23" s="454"/>
      <c r="CX23" s="451" t="s">
        <v>712</v>
      </c>
      <c r="CY23" s="480"/>
      <c r="CZ23" s="451" t="s">
        <v>712</v>
      </c>
      <c r="DA23" s="454"/>
      <c r="DB23" s="455" t="s">
        <v>712</v>
      </c>
      <c r="DC23" s="456"/>
      <c r="DD23" s="457" t="s">
        <v>712</v>
      </c>
      <c r="DE23" s="456"/>
      <c r="DF23" s="457" t="s">
        <v>712</v>
      </c>
    </row>
    <row r="24" spans="1:110" ht="16.5" thickBot="1" x14ac:dyDescent="0.3">
      <c r="A24" s="1570" t="s">
        <v>208</v>
      </c>
      <c r="B24" s="1571"/>
      <c r="C24" s="1571"/>
      <c r="D24" s="1571"/>
      <c r="E24" s="463">
        <v>17</v>
      </c>
      <c r="F24" s="486">
        <v>1</v>
      </c>
      <c r="G24" s="463">
        <v>7</v>
      </c>
      <c r="H24" s="486">
        <v>11</v>
      </c>
      <c r="I24" s="463">
        <f>COUNTIF(I6:I23,"=X")</f>
        <v>8</v>
      </c>
      <c r="J24" s="463">
        <f>COUNTIF(J6:J23,"=X")</f>
        <v>10</v>
      </c>
      <c r="K24" s="463">
        <f t="shared" ref="K24:P24" si="0">COUNTIF(K6:K23,"=X")</f>
        <v>8</v>
      </c>
      <c r="L24" s="463">
        <f t="shared" si="0"/>
        <v>10</v>
      </c>
      <c r="M24" s="463">
        <f t="shared" si="0"/>
        <v>8</v>
      </c>
      <c r="N24" s="463">
        <f t="shared" si="0"/>
        <v>10</v>
      </c>
      <c r="O24" s="463">
        <f t="shared" si="0"/>
        <v>9</v>
      </c>
      <c r="P24" s="463">
        <f t="shared" si="0"/>
        <v>9</v>
      </c>
      <c r="Q24" s="463">
        <v>10</v>
      </c>
      <c r="R24" s="486">
        <v>8</v>
      </c>
      <c r="S24" s="463">
        <v>10</v>
      </c>
      <c r="T24" s="486">
        <v>8</v>
      </c>
      <c r="U24" s="487">
        <v>8</v>
      </c>
      <c r="V24" s="488">
        <v>10</v>
      </c>
      <c r="W24" s="489">
        <v>10</v>
      </c>
      <c r="X24" s="488">
        <v>8</v>
      </c>
      <c r="Y24" s="489">
        <v>9</v>
      </c>
      <c r="Z24" s="488">
        <v>9</v>
      </c>
      <c r="AA24" s="489">
        <v>9</v>
      </c>
      <c r="AB24" s="488">
        <v>9</v>
      </c>
      <c r="AC24" s="463">
        <f t="shared" ref="AC24:AR24" si="1">COUNTA(AC6:AC23)</f>
        <v>9</v>
      </c>
      <c r="AD24" s="463">
        <f t="shared" si="1"/>
        <v>9</v>
      </c>
      <c r="AE24" s="463">
        <f t="shared" si="1"/>
        <v>9</v>
      </c>
      <c r="AF24" s="463">
        <f t="shared" si="1"/>
        <v>9</v>
      </c>
      <c r="AG24" s="463">
        <f t="shared" si="1"/>
        <v>10</v>
      </c>
      <c r="AH24" s="463">
        <f t="shared" si="1"/>
        <v>8</v>
      </c>
      <c r="AI24" s="463">
        <f t="shared" si="1"/>
        <v>11</v>
      </c>
      <c r="AJ24" s="463">
        <f t="shared" si="1"/>
        <v>7</v>
      </c>
      <c r="AK24" s="463">
        <f t="shared" si="1"/>
        <v>11</v>
      </c>
      <c r="AL24" s="463">
        <f t="shared" si="1"/>
        <v>7</v>
      </c>
      <c r="AM24" s="463">
        <f t="shared" si="1"/>
        <v>10</v>
      </c>
      <c r="AN24" s="463">
        <f t="shared" si="1"/>
        <v>8</v>
      </c>
      <c r="AO24" s="463">
        <f t="shared" si="1"/>
        <v>10</v>
      </c>
      <c r="AP24" s="463">
        <f t="shared" si="1"/>
        <v>8</v>
      </c>
      <c r="AQ24" s="463">
        <f t="shared" si="1"/>
        <v>10</v>
      </c>
      <c r="AR24" s="463">
        <f t="shared" si="1"/>
        <v>8</v>
      </c>
      <c r="AS24" s="490">
        <v>11</v>
      </c>
      <c r="AT24" s="463">
        <v>7</v>
      </c>
      <c r="AU24" s="490">
        <v>10</v>
      </c>
      <c r="AV24" s="463">
        <v>8</v>
      </c>
      <c r="AW24" s="490">
        <v>11</v>
      </c>
      <c r="AX24" s="463">
        <v>7</v>
      </c>
      <c r="AY24" s="490">
        <v>11</v>
      </c>
      <c r="AZ24" s="463">
        <v>7</v>
      </c>
      <c r="BA24" s="490">
        <v>11</v>
      </c>
      <c r="BB24" s="463">
        <v>7</v>
      </c>
      <c r="BC24" s="490">
        <v>11</v>
      </c>
      <c r="BD24" s="463">
        <v>7</v>
      </c>
      <c r="BE24" s="490">
        <v>11</v>
      </c>
      <c r="BF24" s="463">
        <v>7</v>
      </c>
      <c r="BG24" s="463">
        <v>11</v>
      </c>
      <c r="BH24" s="463">
        <v>7</v>
      </c>
      <c r="BI24" s="463">
        <v>12</v>
      </c>
      <c r="BJ24" s="486">
        <v>6</v>
      </c>
      <c r="BK24" s="463">
        <v>12</v>
      </c>
      <c r="BL24" s="486">
        <v>6</v>
      </c>
      <c r="BM24" s="463">
        <v>5</v>
      </c>
      <c r="BN24" s="486">
        <v>13</v>
      </c>
      <c r="BO24" s="463">
        <v>5</v>
      </c>
      <c r="BP24" s="486">
        <v>13</v>
      </c>
      <c r="BQ24" s="463">
        <v>5</v>
      </c>
      <c r="BR24" s="486">
        <v>13</v>
      </c>
      <c r="BS24" s="463">
        <v>16</v>
      </c>
      <c r="BT24" s="486">
        <v>2</v>
      </c>
      <c r="BU24" s="463">
        <v>17</v>
      </c>
      <c r="BV24" s="486">
        <v>1</v>
      </c>
      <c r="BW24" s="463">
        <v>14</v>
      </c>
      <c r="BX24" s="486">
        <v>4</v>
      </c>
      <c r="BY24" s="463">
        <v>9</v>
      </c>
      <c r="BZ24" s="486">
        <v>9</v>
      </c>
      <c r="CA24" s="463">
        <v>11</v>
      </c>
      <c r="CB24" s="486">
        <v>7</v>
      </c>
      <c r="CC24" s="463">
        <v>10</v>
      </c>
      <c r="CD24" s="486">
        <v>8</v>
      </c>
      <c r="CE24" s="463">
        <v>7</v>
      </c>
      <c r="CF24" s="486">
        <v>11</v>
      </c>
      <c r="CG24" s="463">
        <v>6</v>
      </c>
      <c r="CH24" s="486">
        <v>12</v>
      </c>
      <c r="CI24" s="463">
        <v>6</v>
      </c>
      <c r="CJ24" s="486">
        <v>12</v>
      </c>
      <c r="CK24" s="463">
        <v>6</v>
      </c>
      <c r="CL24" s="486">
        <v>12</v>
      </c>
      <c r="CM24" s="463">
        <v>7</v>
      </c>
      <c r="CN24" s="486">
        <v>11</v>
      </c>
      <c r="CO24" s="463">
        <v>11</v>
      </c>
      <c r="CP24" s="486">
        <v>7</v>
      </c>
      <c r="CQ24" s="463">
        <v>11</v>
      </c>
      <c r="CR24" s="486">
        <v>7</v>
      </c>
      <c r="CS24" s="463">
        <v>11</v>
      </c>
      <c r="CT24" s="486">
        <v>7</v>
      </c>
      <c r="CU24" s="463">
        <v>11</v>
      </c>
      <c r="CV24" s="486">
        <v>7</v>
      </c>
      <c r="CW24" s="463">
        <v>11</v>
      </c>
      <c r="CX24" s="486">
        <v>7</v>
      </c>
      <c r="CY24" s="491">
        <v>7</v>
      </c>
      <c r="CZ24" s="492">
        <v>11</v>
      </c>
      <c r="DA24" s="463">
        <f>COUNTIF(DA6:DA23,"X")</f>
        <v>11</v>
      </c>
      <c r="DB24" s="463">
        <f t="shared" ref="DB24:DF24" si="2">COUNTIF(DB6:DB23,"X")</f>
        <v>7</v>
      </c>
      <c r="DC24" s="463">
        <f t="shared" si="2"/>
        <v>10</v>
      </c>
      <c r="DD24" s="463">
        <f t="shared" si="2"/>
        <v>8</v>
      </c>
      <c r="DE24" s="463">
        <f t="shared" si="2"/>
        <v>11</v>
      </c>
      <c r="DF24" s="463">
        <f t="shared" si="2"/>
        <v>7</v>
      </c>
    </row>
    <row r="25" spans="1:110" ht="15.75" thickBot="1" x14ac:dyDescent="0.3"/>
    <row r="26" spans="1:110" x14ac:dyDescent="0.25">
      <c r="A26" s="1572" t="s">
        <v>132</v>
      </c>
      <c r="B26" s="82" t="s">
        <v>133</v>
      </c>
      <c r="C26" s="83"/>
      <c r="D26" s="83"/>
      <c r="E26" s="83"/>
      <c r="F26" s="83"/>
      <c r="G26" s="84"/>
    </row>
    <row r="27" spans="1:110" x14ac:dyDescent="0.25">
      <c r="A27" s="1573"/>
      <c r="B27" s="85" t="s">
        <v>134</v>
      </c>
      <c r="C27" s="86"/>
      <c r="D27" s="86"/>
      <c r="E27" s="86"/>
      <c r="F27" s="87"/>
      <c r="G27" s="88"/>
    </row>
    <row r="28" spans="1:110" ht="15.75" customHeight="1" thickBot="1" x14ac:dyDescent="0.3">
      <c r="A28" s="1574"/>
      <c r="B28" s="89" t="s">
        <v>153</v>
      </c>
      <c r="C28" s="90"/>
      <c r="D28" s="90"/>
      <c r="E28" s="90"/>
      <c r="F28" s="90"/>
      <c r="G28" s="91"/>
    </row>
    <row r="29" spans="1:110" ht="15.75" thickBot="1" x14ac:dyDescent="0.3"/>
    <row r="30" spans="1:110" ht="19.5" thickBot="1" x14ac:dyDescent="0.35">
      <c r="A30" s="42" t="s">
        <v>44</v>
      </c>
      <c r="B30" s="43"/>
      <c r="C30" s="1565" t="s">
        <v>45</v>
      </c>
      <c r="D30" s="1566"/>
      <c r="E30" s="1566"/>
      <c r="F30" s="1566"/>
      <c r="G30" s="1566"/>
      <c r="H30" s="1566"/>
      <c r="I30" s="1566"/>
      <c r="J30" s="1566"/>
      <c r="K30" s="1566"/>
      <c r="L30" s="1566"/>
      <c r="M30" s="1566"/>
      <c r="N30" s="1567"/>
      <c r="O30" s="165"/>
      <c r="P30" s="165"/>
    </row>
    <row r="31" spans="1:110" x14ac:dyDescent="0.25">
      <c r="A31" s="21" t="s">
        <v>19</v>
      </c>
      <c r="B31" s="21" t="s">
        <v>20</v>
      </c>
      <c r="C31" s="1551" t="s">
        <v>21</v>
      </c>
      <c r="D31" s="1552"/>
      <c r="E31" s="1552"/>
      <c r="F31" s="1552"/>
      <c r="G31" s="1552"/>
      <c r="H31" s="1552"/>
      <c r="I31" s="1552"/>
      <c r="J31" s="1552"/>
      <c r="K31" s="1552"/>
      <c r="L31" s="1552"/>
      <c r="M31" s="1552"/>
      <c r="N31" s="1553"/>
      <c r="O31" s="165"/>
      <c r="P31" s="165"/>
    </row>
    <row r="32" spans="1:110" ht="18.75" customHeight="1" x14ac:dyDescent="0.25">
      <c r="A32" s="18">
        <v>5</v>
      </c>
      <c r="B32" s="169" t="s">
        <v>7</v>
      </c>
      <c r="C32" s="1554" t="s">
        <v>84</v>
      </c>
      <c r="D32" s="1554"/>
      <c r="E32" s="1554"/>
      <c r="F32" s="1554"/>
      <c r="G32" s="1554"/>
      <c r="H32" s="1554"/>
      <c r="I32" s="1554"/>
      <c r="J32" s="1554"/>
      <c r="K32" s="1554"/>
      <c r="L32" s="1554"/>
      <c r="M32" s="1554"/>
      <c r="N32" s="1554"/>
      <c r="O32" s="165"/>
      <c r="P32" s="165"/>
    </row>
    <row r="33" spans="1:16" ht="18.75" customHeight="1" x14ac:dyDescent="0.25">
      <c r="A33" s="18">
        <v>10</v>
      </c>
      <c r="B33" s="169" t="s">
        <v>27</v>
      </c>
      <c r="C33" s="1554" t="s">
        <v>86</v>
      </c>
      <c r="D33" s="1554"/>
      <c r="E33" s="1554"/>
      <c r="F33" s="1554"/>
      <c r="G33" s="1554"/>
      <c r="H33" s="1554"/>
      <c r="I33" s="1554"/>
      <c r="J33" s="1554"/>
      <c r="K33" s="1554"/>
      <c r="L33" s="1554"/>
      <c r="M33" s="1554"/>
      <c r="N33" s="1554"/>
      <c r="O33" s="165"/>
      <c r="P33" s="165"/>
    </row>
    <row r="34" spans="1:16" ht="19.5" customHeight="1" thickBot="1" x14ac:dyDescent="0.3">
      <c r="A34" s="19">
        <v>20</v>
      </c>
      <c r="B34" s="170" t="s">
        <v>28</v>
      </c>
      <c r="C34" s="563" t="s">
        <v>85</v>
      </c>
      <c r="D34" s="564"/>
      <c r="E34" s="564"/>
      <c r="F34" s="564"/>
      <c r="G34" s="564"/>
      <c r="H34" s="564"/>
      <c r="I34" s="564"/>
      <c r="J34" s="564"/>
      <c r="K34" s="564"/>
      <c r="L34" s="564"/>
      <c r="M34" s="564"/>
      <c r="N34" s="565"/>
      <c r="O34" s="165"/>
      <c r="P34" s="165"/>
    </row>
    <row r="35" spans="1:16" x14ac:dyDescent="0.25">
      <c r="J35" s="168"/>
      <c r="K35" s="168"/>
      <c r="L35" s="1568"/>
      <c r="M35" s="1568"/>
      <c r="N35" s="165"/>
      <c r="O35" s="165"/>
      <c r="P35" s="165"/>
    </row>
    <row r="36" spans="1:16" x14ac:dyDescent="0.25">
      <c r="J36" s="166"/>
      <c r="K36" s="167"/>
      <c r="L36" s="1569"/>
      <c r="M36" s="1569"/>
      <c r="N36" s="165"/>
      <c r="O36" s="165"/>
      <c r="P36" s="165"/>
    </row>
    <row r="37" spans="1:16" x14ac:dyDescent="0.25">
      <c r="J37" s="166"/>
      <c r="K37" s="167"/>
      <c r="L37" s="1569"/>
      <c r="M37" s="1569"/>
      <c r="N37" s="165"/>
      <c r="O37" s="165"/>
      <c r="P37" s="165"/>
    </row>
    <row r="38" spans="1:16" x14ac:dyDescent="0.25">
      <c r="J38" s="166"/>
      <c r="K38" s="167"/>
      <c r="L38" s="1569"/>
      <c r="M38" s="1569"/>
      <c r="N38" s="165"/>
      <c r="O38" s="165"/>
      <c r="P38" s="165"/>
    </row>
    <row r="39" spans="1:16" x14ac:dyDescent="0.25">
      <c r="J39" s="165"/>
      <c r="K39" s="165"/>
      <c r="L39" s="165"/>
      <c r="M39" s="165"/>
    </row>
  </sheetData>
  <mergeCells count="137">
    <mergeCell ref="A2:DE2"/>
    <mergeCell ref="DE3:DF3"/>
    <mergeCell ref="DE4:DF4"/>
    <mergeCell ref="AO3:AP3"/>
    <mergeCell ref="AA4:AB4"/>
    <mergeCell ref="AC4:AD4"/>
    <mergeCell ref="AE4:AF4"/>
    <mergeCell ref="AG4:AH4"/>
    <mergeCell ref="AI4:AJ4"/>
    <mergeCell ref="AK4:AL4"/>
    <mergeCell ref="AM4:AN4"/>
    <mergeCell ref="AO4:AP4"/>
    <mergeCell ref="AA3:AB3"/>
    <mergeCell ref="AC3:AD3"/>
    <mergeCell ref="AE3:AF3"/>
    <mergeCell ref="AG3:AH3"/>
    <mergeCell ref="AI3:AJ3"/>
    <mergeCell ref="U3:V3"/>
    <mergeCell ref="W3:X3"/>
    <mergeCell ref="Y3:Z3"/>
    <mergeCell ref="S4:T4"/>
    <mergeCell ref="U4:V4"/>
    <mergeCell ref="W4:X4"/>
    <mergeCell ref="Y4:Z4"/>
    <mergeCell ref="L36:M36"/>
    <mergeCell ref="L37:M37"/>
    <mergeCell ref="L38:M38"/>
    <mergeCell ref="A24:D24"/>
    <mergeCell ref="A26:A28"/>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C30:N30"/>
    <mergeCell ref="AQ3:AR3"/>
    <mergeCell ref="AQ4:AR4"/>
    <mergeCell ref="AS3:AT3"/>
    <mergeCell ref="AS4:AT4"/>
    <mergeCell ref="AU3:AV3"/>
    <mergeCell ref="AU4:AV4"/>
    <mergeCell ref="L35:M35"/>
    <mergeCell ref="B9:D9"/>
    <mergeCell ref="B10:D10"/>
    <mergeCell ref="B11:D11"/>
    <mergeCell ref="B12:D12"/>
    <mergeCell ref="B21:D21"/>
    <mergeCell ref="B15:D15"/>
    <mergeCell ref="B16:D16"/>
    <mergeCell ref="B17:D17"/>
    <mergeCell ref="B20:D20"/>
    <mergeCell ref="B19:D19"/>
    <mergeCell ref="M3:N3"/>
    <mergeCell ref="M4:N4"/>
    <mergeCell ref="O3:P3"/>
    <mergeCell ref="Q3:R3"/>
    <mergeCell ref="O4:P4"/>
    <mergeCell ref="Q4:R4"/>
    <mergeCell ref="S3:T3"/>
    <mergeCell ref="BC3:BD3"/>
    <mergeCell ref="BC4:BD4"/>
    <mergeCell ref="BE3:BF3"/>
    <mergeCell ref="BE4:BF4"/>
    <mergeCell ref="BI3:BJ3"/>
    <mergeCell ref="BI4:BJ4"/>
    <mergeCell ref="AW3:AX3"/>
    <mergeCell ref="AW4:AX4"/>
    <mergeCell ref="AY3:AZ3"/>
    <mergeCell ref="AY4:AZ4"/>
    <mergeCell ref="BA3:BB3"/>
    <mergeCell ref="BA4:BB4"/>
    <mergeCell ref="BG3:BH3"/>
    <mergeCell ref="BG4:BH4"/>
    <mergeCell ref="AK3:AL3"/>
    <mergeCell ref="AM3:AN3"/>
    <mergeCell ref="BQ3:BR3"/>
    <mergeCell ref="BQ4:BR4"/>
    <mergeCell ref="BS3:BT3"/>
    <mergeCell ref="BS4:BT4"/>
    <mergeCell ref="BU3:BV3"/>
    <mergeCell ref="BU4:BV4"/>
    <mergeCell ref="BK3:BL3"/>
    <mergeCell ref="BK4:BL4"/>
    <mergeCell ref="BM3:BN3"/>
    <mergeCell ref="BM4:BN4"/>
    <mergeCell ref="BO3:BP3"/>
    <mergeCell ref="BO4:BP4"/>
    <mergeCell ref="CQ4:CR4"/>
    <mergeCell ref="CC3:CD3"/>
    <mergeCell ref="CC4:CD4"/>
    <mergeCell ref="CE3:CF3"/>
    <mergeCell ref="CE4:CF4"/>
    <mergeCell ref="CG3:CH3"/>
    <mergeCell ref="CG4:CH4"/>
    <mergeCell ref="BW3:BX3"/>
    <mergeCell ref="BW4:BX4"/>
    <mergeCell ref="BY3:BZ3"/>
    <mergeCell ref="BY4:BZ4"/>
    <mergeCell ref="CA3:CB3"/>
    <mergeCell ref="CA4:CB4"/>
    <mergeCell ref="C31:N31"/>
    <mergeCell ref="C32:N32"/>
    <mergeCell ref="C33:N33"/>
    <mergeCell ref="DC3:DD3"/>
    <mergeCell ref="DC4:DD4"/>
    <mergeCell ref="CS3:CT3"/>
    <mergeCell ref="CS4:CT4"/>
    <mergeCell ref="CU3:CV3"/>
    <mergeCell ref="CU4:CV4"/>
    <mergeCell ref="CW3:CX3"/>
    <mergeCell ref="CW4:CX4"/>
    <mergeCell ref="CY3:CZ3"/>
    <mergeCell ref="CY4:CZ4"/>
    <mergeCell ref="DA3:DB3"/>
    <mergeCell ref="DA4:DB4"/>
    <mergeCell ref="CI3:CJ3"/>
    <mergeCell ref="CI4:CJ4"/>
    <mergeCell ref="CK3:CL3"/>
    <mergeCell ref="CK4:CL4"/>
    <mergeCell ref="CM3:CN3"/>
    <mergeCell ref="CM4:CN4"/>
    <mergeCell ref="CO3:CP3"/>
    <mergeCell ref="CO4:CP4"/>
    <mergeCell ref="CQ3:CR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3"/>
      <c r="D2" s="1591" t="s">
        <v>38</v>
      </c>
      <c r="E2" s="1592"/>
      <c r="F2" s="1592"/>
      <c r="G2" s="1593"/>
    </row>
    <row r="3" spans="3:7" ht="60" customHeight="1" thickBot="1" x14ac:dyDescent="0.3">
      <c r="C3" s="53"/>
      <c r="D3" s="97" t="s">
        <v>15</v>
      </c>
      <c r="E3" s="57" t="s">
        <v>16</v>
      </c>
      <c r="F3" s="54" t="s">
        <v>17</v>
      </c>
      <c r="G3" s="58" t="s">
        <v>18</v>
      </c>
    </row>
    <row r="4" spans="3:7" ht="60" customHeight="1" x14ac:dyDescent="0.25">
      <c r="C4" s="59" t="s">
        <v>48</v>
      </c>
      <c r="D4" s="60" t="s">
        <v>89</v>
      </c>
      <c r="E4" s="61" t="s">
        <v>92</v>
      </c>
      <c r="F4" s="61" t="s">
        <v>97</v>
      </c>
      <c r="G4" s="62" t="s">
        <v>101</v>
      </c>
    </row>
    <row r="5" spans="3:7" ht="51" customHeight="1" x14ac:dyDescent="0.25">
      <c r="C5" s="63" t="s">
        <v>3</v>
      </c>
      <c r="D5" s="56" t="s">
        <v>90</v>
      </c>
      <c r="E5" s="55" t="s">
        <v>93</v>
      </c>
      <c r="F5" s="55" t="s">
        <v>98</v>
      </c>
      <c r="G5" s="64" t="s">
        <v>102</v>
      </c>
    </row>
    <row r="6" spans="3:7" ht="51" customHeight="1" x14ac:dyDescent="0.25">
      <c r="C6" s="63" t="s">
        <v>4</v>
      </c>
      <c r="D6" s="55" t="s">
        <v>91</v>
      </c>
      <c r="E6" s="55" t="s">
        <v>94</v>
      </c>
      <c r="F6" s="55" t="s">
        <v>99</v>
      </c>
      <c r="G6" s="64" t="s">
        <v>50</v>
      </c>
    </row>
    <row r="7" spans="3:7" ht="126" customHeight="1" x14ac:dyDescent="0.25">
      <c r="C7" s="63" t="s">
        <v>87</v>
      </c>
      <c r="D7" s="55" t="s">
        <v>152</v>
      </c>
      <c r="E7" s="55" t="s">
        <v>95</v>
      </c>
      <c r="F7" s="55" t="s">
        <v>100</v>
      </c>
      <c r="G7" s="64" t="s">
        <v>135</v>
      </c>
    </row>
    <row r="8" spans="3:7" ht="92.25" customHeight="1" thickBot="1" x14ac:dyDescent="0.3">
      <c r="C8" s="65" t="s">
        <v>88</v>
      </c>
      <c r="D8" s="66"/>
      <c r="E8" s="66" t="s">
        <v>96</v>
      </c>
      <c r="F8" s="66" t="s">
        <v>96</v>
      </c>
      <c r="G8" s="67"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5"/>
    </row>
    <row r="34" spans="2:2" ht="23.25" hidden="1" customHeight="1" x14ac:dyDescent="0.25">
      <c r="B34" s="44"/>
    </row>
    <row r="35" spans="2:2" ht="66.75" hidden="1" customHeight="1" x14ac:dyDescent="0.25">
      <c r="B35" s="44"/>
    </row>
    <row r="36" spans="2:2" ht="45" hidden="1" customHeight="1" x14ac:dyDescent="0.25">
      <c r="B36" s="44"/>
    </row>
    <row r="37" spans="2:2" ht="51" hidden="1" customHeight="1" x14ac:dyDescent="0.25">
      <c r="B37" s="44"/>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topLeftCell="A106" zoomScale="70" zoomScaleNormal="70" workbookViewId="0">
      <selection activeCell="E122" sqref="E122"/>
    </sheetView>
  </sheetViews>
  <sheetFormatPr baseColWidth="10" defaultRowHeight="15" x14ac:dyDescent="0.25"/>
  <cols>
    <col min="1" max="1" width="9.7109375" customWidth="1"/>
    <col min="2" max="2" width="46.7109375" customWidth="1"/>
    <col min="3" max="3" width="11.85546875" customWidth="1"/>
    <col min="4" max="4" width="17" customWidth="1"/>
    <col min="5" max="5" width="18.57031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653" t="s">
        <v>136</v>
      </c>
      <c r="B2" s="1654"/>
      <c r="C2" s="1654"/>
      <c r="D2" s="1654"/>
      <c r="E2" s="1654"/>
      <c r="F2" s="1654"/>
      <c r="G2" s="1654"/>
      <c r="H2" s="1654"/>
      <c r="I2" s="1654"/>
      <c r="J2" s="1654"/>
      <c r="K2" s="1654"/>
      <c r="L2" s="1654"/>
      <c r="M2" s="1655"/>
    </row>
    <row r="3" spans="1:29" ht="21" customHeight="1" thickBot="1" x14ac:dyDescent="0.3">
      <c r="A3" s="1658" t="s">
        <v>0</v>
      </c>
      <c r="B3" s="1656" t="s">
        <v>154</v>
      </c>
      <c r="C3" s="1658" t="s">
        <v>137</v>
      </c>
      <c r="D3" s="1660" t="s">
        <v>138</v>
      </c>
      <c r="E3" s="1660"/>
      <c r="F3" s="1660"/>
      <c r="G3" s="1660"/>
      <c r="H3" s="1660"/>
      <c r="I3" s="1660"/>
      <c r="J3" s="1660"/>
      <c r="K3" s="1661"/>
      <c r="L3" s="1662" t="s">
        <v>209</v>
      </c>
      <c r="M3" s="1663"/>
    </row>
    <row r="4" spans="1:29" ht="163.5" customHeight="1" thickBot="1" x14ac:dyDescent="0.3">
      <c r="A4" s="1664"/>
      <c r="B4" s="1657"/>
      <c r="C4" s="1659"/>
      <c r="D4" s="116" t="s">
        <v>210</v>
      </c>
      <c r="E4" s="117" t="s">
        <v>211</v>
      </c>
      <c r="F4" s="118" t="s">
        <v>212</v>
      </c>
      <c r="G4" s="119" t="s">
        <v>213</v>
      </c>
      <c r="H4" s="120" t="s">
        <v>214</v>
      </c>
      <c r="I4" s="120" t="s">
        <v>215</v>
      </c>
      <c r="J4" s="121" t="s">
        <v>216</v>
      </c>
      <c r="K4" s="122" t="s">
        <v>217</v>
      </c>
      <c r="L4" s="160" t="s">
        <v>218</v>
      </c>
      <c r="M4" s="160" t="s">
        <v>219</v>
      </c>
    </row>
    <row r="5" spans="1:29" ht="21" customHeight="1" x14ac:dyDescent="0.25">
      <c r="A5" s="1598">
        <v>1</v>
      </c>
      <c r="B5" s="517" t="s">
        <v>541</v>
      </c>
      <c r="C5" s="351" t="s">
        <v>139</v>
      </c>
      <c r="D5" s="352">
        <v>15</v>
      </c>
      <c r="E5" s="352">
        <v>5</v>
      </c>
      <c r="F5" s="352">
        <v>0</v>
      </c>
      <c r="G5" s="352">
        <v>15</v>
      </c>
      <c r="H5" s="351">
        <v>10</v>
      </c>
      <c r="I5" s="351">
        <v>10</v>
      </c>
      <c r="J5" s="351">
        <v>30</v>
      </c>
      <c r="K5" s="351">
        <v>85</v>
      </c>
      <c r="L5" s="383">
        <v>2</v>
      </c>
      <c r="M5" s="114"/>
      <c r="O5" s="1640" t="s">
        <v>143</v>
      </c>
      <c r="P5" s="1641"/>
      <c r="Q5" s="1640" t="s">
        <v>148</v>
      </c>
      <c r="R5" s="1641"/>
      <c r="U5" t="s">
        <v>139</v>
      </c>
      <c r="V5" s="124">
        <v>15</v>
      </c>
    </row>
    <row r="6" spans="1:29" ht="21.75" customHeight="1" thickBot="1" x14ac:dyDescent="0.3">
      <c r="A6" s="1599"/>
      <c r="B6" s="519" t="s">
        <v>236</v>
      </c>
      <c r="C6" s="432" t="s">
        <v>139</v>
      </c>
      <c r="D6" s="433">
        <v>15</v>
      </c>
      <c r="E6" s="433">
        <v>5</v>
      </c>
      <c r="F6" s="433">
        <v>0</v>
      </c>
      <c r="G6" s="433">
        <v>15</v>
      </c>
      <c r="H6" s="432">
        <v>10</v>
      </c>
      <c r="I6" s="432">
        <v>10</v>
      </c>
      <c r="J6" s="432">
        <v>30</v>
      </c>
      <c r="K6" s="432">
        <v>85</v>
      </c>
      <c r="L6" s="387">
        <v>2</v>
      </c>
      <c r="M6" s="77"/>
      <c r="O6" s="1642"/>
      <c r="P6" s="1643"/>
      <c r="Q6" s="1642"/>
      <c r="R6" s="1643"/>
      <c r="U6" t="s">
        <v>140</v>
      </c>
      <c r="V6" s="124">
        <v>0</v>
      </c>
    </row>
    <row r="7" spans="1:29" ht="18.75" customHeight="1" x14ac:dyDescent="0.25">
      <c r="A7" s="1606">
        <v>2</v>
      </c>
      <c r="B7" s="517" t="s">
        <v>241</v>
      </c>
      <c r="C7" s="353" t="s">
        <v>139</v>
      </c>
      <c r="D7" s="354">
        <v>15</v>
      </c>
      <c r="E7" s="354">
        <v>5</v>
      </c>
      <c r="F7" s="354">
        <v>0</v>
      </c>
      <c r="G7" s="354">
        <v>15</v>
      </c>
      <c r="H7" s="353">
        <v>10</v>
      </c>
      <c r="I7" s="353">
        <v>10</v>
      </c>
      <c r="J7" s="353">
        <v>30</v>
      </c>
      <c r="K7" s="353">
        <v>85</v>
      </c>
      <c r="L7" s="390">
        <v>2</v>
      </c>
      <c r="M7" s="114"/>
      <c r="O7" s="1646" t="s">
        <v>145</v>
      </c>
      <c r="P7" s="1647"/>
      <c r="Q7" s="1646">
        <v>1</v>
      </c>
      <c r="R7" s="1647"/>
    </row>
    <row r="8" spans="1:29" ht="27" customHeight="1" thickBot="1" x14ac:dyDescent="0.3">
      <c r="A8" s="1608"/>
      <c r="B8" s="546" t="s">
        <v>242</v>
      </c>
      <c r="C8" s="547" t="s">
        <v>139</v>
      </c>
      <c r="D8" s="548">
        <v>15</v>
      </c>
      <c r="E8" s="548">
        <v>5</v>
      </c>
      <c r="F8" s="548">
        <v>0</v>
      </c>
      <c r="G8" s="548">
        <v>15</v>
      </c>
      <c r="H8" s="547">
        <v>10</v>
      </c>
      <c r="I8" s="547">
        <v>10</v>
      </c>
      <c r="J8" s="547">
        <v>30</v>
      </c>
      <c r="K8" s="547">
        <v>85</v>
      </c>
      <c r="L8" s="549">
        <v>2</v>
      </c>
      <c r="M8" s="77"/>
      <c r="O8" s="1648" t="s">
        <v>146</v>
      </c>
      <c r="P8" s="1649"/>
      <c r="Q8" s="1648">
        <v>2</v>
      </c>
      <c r="R8" s="1649"/>
      <c r="AC8" t="s">
        <v>106</v>
      </c>
    </row>
    <row r="9" spans="1:29" ht="31.5" customHeight="1" thickBot="1" x14ac:dyDescent="0.3">
      <c r="A9" s="375">
        <v>3</v>
      </c>
      <c r="B9" s="527" t="s">
        <v>263</v>
      </c>
      <c r="C9" s="353" t="s">
        <v>139</v>
      </c>
      <c r="D9" s="364">
        <v>15</v>
      </c>
      <c r="E9" s="364">
        <v>5</v>
      </c>
      <c r="F9" s="364">
        <v>0</v>
      </c>
      <c r="G9" s="364">
        <v>15</v>
      </c>
      <c r="H9" s="363">
        <v>10</v>
      </c>
      <c r="I9" s="363">
        <v>10</v>
      </c>
      <c r="J9" s="363">
        <v>30</v>
      </c>
      <c r="K9" s="363">
        <f t="shared" ref="K9:K14" si="0">SUM(D9:J9)</f>
        <v>85</v>
      </c>
      <c r="L9" s="467">
        <v>2</v>
      </c>
      <c r="M9" s="365"/>
    </row>
    <row r="10" spans="1:29" ht="27" customHeight="1" thickBot="1" x14ac:dyDescent="0.3">
      <c r="A10" s="376">
        <v>4</v>
      </c>
      <c r="B10" s="528" t="s">
        <v>722</v>
      </c>
      <c r="C10" s="353" t="s">
        <v>139</v>
      </c>
      <c r="D10" s="366">
        <v>15</v>
      </c>
      <c r="E10" s="366">
        <v>5</v>
      </c>
      <c r="F10" s="366">
        <v>0</v>
      </c>
      <c r="G10" s="366">
        <v>15</v>
      </c>
      <c r="H10" s="356">
        <v>10</v>
      </c>
      <c r="I10" s="356">
        <v>10</v>
      </c>
      <c r="J10" s="356">
        <v>30</v>
      </c>
      <c r="K10" s="356">
        <f t="shared" si="0"/>
        <v>85</v>
      </c>
      <c r="L10" s="468">
        <v>2</v>
      </c>
      <c r="M10" s="359"/>
    </row>
    <row r="11" spans="1:29" ht="42.75" customHeight="1" thickBot="1" x14ac:dyDescent="0.3">
      <c r="A11" s="376">
        <v>5</v>
      </c>
      <c r="B11" s="529" t="s">
        <v>268</v>
      </c>
      <c r="C11" s="353" t="s">
        <v>139</v>
      </c>
      <c r="D11" s="364">
        <v>15</v>
      </c>
      <c r="E11" s="364">
        <v>5</v>
      </c>
      <c r="F11" s="364">
        <v>0</v>
      </c>
      <c r="G11" s="364">
        <v>15</v>
      </c>
      <c r="H11" s="363">
        <v>10</v>
      </c>
      <c r="I11" s="363">
        <v>10</v>
      </c>
      <c r="J11" s="363">
        <v>30</v>
      </c>
      <c r="K11" s="363">
        <f t="shared" si="0"/>
        <v>85</v>
      </c>
      <c r="L11" s="467">
        <v>2</v>
      </c>
      <c r="M11" s="365"/>
    </row>
    <row r="12" spans="1:29" ht="18" customHeight="1" x14ac:dyDescent="0.25">
      <c r="A12" s="1665">
        <v>6</v>
      </c>
      <c r="B12" s="514" t="s">
        <v>633</v>
      </c>
      <c r="C12" s="368" t="s">
        <v>139</v>
      </c>
      <c r="D12" s="369">
        <v>15</v>
      </c>
      <c r="E12" s="369">
        <v>0</v>
      </c>
      <c r="F12" s="369">
        <v>0</v>
      </c>
      <c r="G12" s="369">
        <v>15</v>
      </c>
      <c r="H12" s="368">
        <v>10</v>
      </c>
      <c r="I12" s="368">
        <v>10</v>
      </c>
      <c r="J12" s="368">
        <v>30</v>
      </c>
      <c r="K12" s="368">
        <f t="shared" si="0"/>
        <v>80</v>
      </c>
      <c r="L12" s="398">
        <v>2</v>
      </c>
      <c r="M12" s="370"/>
    </row>
    <row r="13" spans="1:29" ht="16.5" customHeight="1" x14ac:dyDescent="0.25">
      <c r="A13" s="1666"/>
      <c r="B13" s="515" t="s">
        <v>634</v>
      </c>
      <c r="C13" s="361" t="s">
        <v>139</v>
      </c>
      <c r="D13" s="367">
        <v>15</v>
      </c>
      <c r="E13" s="367">
        <v>0</v>
      </c>
      <c r="F13" s="367">
        <v>0</v>
      </c>
      <c r="G13" s="367">
        <v>15</v>
      </c>
      <c r="H13" s="361">
        <v>10</v>
      </c>
      <c r="I13" s="361">
        <v>10</v>
      </c>
      <c r="J13" s="361">
        <v>30</v>
      </c>
      <c r="K13" s="361">
        <f t="shared" si="0"/>
        <v>80</v>
      </c>
      <c r="L13" s="392">
        <v>2</v>
      </c>
      <c r="M13" s="77"/>
    </row>
    <row r="14" spans="1:29" ht="14.25" customHeight="1" thickBot="1" x14ac:dyDescent="0.3">
      <c r="A14" s="1667"/>
      <c r="B14" s="516" t="s">
        <v>635</v>
      </c>
      <c r="C14" s="371" t="s">
        <v>139</v>
      </c>
      <c r="D14" s="372">
        <v>15</v>
      </c>
      <c r="E14" s="362">
        <v>0</v>
      </c>
      <c r="F14" s="372">
        <v>0</v>
      </c>
      <c r="G14" s="372">
        <v>15</v>
      </c>
      <c r="H14" s="362">
        <v>10</v>
      </c>
      <c r="I14" s="362">
        <v>10</v>
      </c>
      <c r="J14" s="362">
        <v>30</v>
      </c>
      <c r="K14" s="362">
        <f t="shared" si="0"/>
        <v>80</v>
      </c>
      <c r="L14" s="466">
        <v>2</v>
      </c>
      <c r="M14" s="373"/>
    </row>
    <row r="15" spans="1:29" ht="29.25" customHeight="1" x14ac:dyDescent="0.25">
      <c r="A15" s="1598">
        <v>7</v>
      </c>
      <c r="B15" s="530" t="s">
        <v>843</v>
      </c>
      <c r="C15" s="351" t="s">
        <v>139</v>
      </c>
      <c r="D15" s="352">
        <v>15</v>
      </c>
      <c r="E15" s="352">
        <v>5</v>
      </c>
      <c r="F15" s="352">
        <v>0</v>
      </c>
      <c r="G15" s="352">
        <v>15</v>
      </c>
      <c r="H15" s="351">
        <v>10</v>
      </c>
      <c r="I15" s="351">
        <v>10</v>
      </c>
      <c r="J15" s="351">
        <v>30</v>
      </c>
      <c r="K15" s="351">
        <f>SUM(D15:J15)</f>
        <v>85</v>
      </c>
      <c r="L15" s="383">
        <v>2</v>
      </c>
      <c r="M15" s="114"/>
    </row>
    <row r="16" spans="1:29" ht="18" customHeight="1" thickBot="1" x14ac:dyDescent="0.3">
      <c r="A16" s="1600"/>
      <c r="B16" s="531" t="s">
        <v>724</v>
      </c>
      <c r="C16" s="377" t="s">
        <v>139</v>
      </c>
      <c r="D16" s="379">
        <v>15</v>
      </c>
      <c r="E16" s="379">
        <v>5</v>
      </c>
      <c r="F16" s="379">
        <v>0</v>
      </c>
      <c r="G16" s="379">
        <v>15</v>
      </c>
      <c r="H16" s="380">
        <v>10</v>
      </c>
      <c r="I16" s="380">
        <v>10</v>
      </c>
      <c r="J16" s="380">
        <v>30</v>
      </c>
      <c r="K16" s="380">
        <f>SUM(D16:J16)</f>
        <v>85</v>
      </c>
      <c r="L16" s="386">
        <v>2</v>
      </c>
      <c r="M16" s="373"/>
    </row>
    <row r="17" spans="1:13" ht="21" customHeight="1" x14ac:dyDescent="0.25">
      <c r="A17" s="1598">
        <v>8</v>
      </c>
      <c r="B17" s="530" t="s">
        <v>725</v>
      </c>
      <c r="C17" s="351" t="s">
        <v>139</v>
      </c>
      <c r="D17" s="352">
        <v>15</v>
      </c>
      <c r="E17" s="352">
        <v>5</v>
      </c>
      <c r="F17" s="352">
        <v>0</v>
      </c>
      <c r="G17" s="352">
        <v>15</v>
      </c>
      <c r="H17" s="351">
        <v>10</v>
      </c>
      <c r="I17" s="351">
        <v>10</v>
      </c>
      <c r="J17" s="351">
        <v>30</v>
      </c>
      <c r="K17" s="351">
        <v>85</v>
      </c>
      <c r="L17" s="383">
        <v>2</v>
      </c>
      <c r="M17" s="114"/>
    </row>
    <row r="18" spans="1:13" ht="26.25" customHeight="1" thickBot="1" x14ac:dyDescent="0.3">
      <c r="A18" s="1600"/>
      <c r="B18" s="532" t="s">
        <v>726</v>
      </c>
      <c r="C18" s="381" t="s">
        <v>139</v>
      </c>
      <c r="D18" s="382">
        <v>15</v>
      </c>
      <c r="E18" s="382">
        <v>5</v>
      </c>
      <c r="F18" s="382">
        <v>0</v>
      </c>
      <c r="G18" s="382">
        <v>15</v>
      </c>
      <c r="H18" s="381">
        <v>10</v>
      </c>
      <c r="I18" s="381">
        <v>10</v>
      </c>
      <c r="J18" s="381">
        <v>30</v>
      </c>
      <c r="K18" s="381">
        <v>85</v>
      </c>
      <c r="L18" s="384">
        <v>2</v>
      </c>
      <c r="M18" s="373"/>
    </row>
    <row r="19" spans="1:13" ht="24" customHeight="1" x14ac:dyDescent="0.25">
      <c r="A19" s="1598">
        <v>9</v>
      </c>
      <c r="B19" s="530" t="s">
        <v>732</v>
      </c>
      <c r="C19" s="390" t="s">
        <v>139</v>
      </c>
      <c r="D19" s="393">
        <v>15</v>
      </c>
      <c r="E19" s="393">
        <v>5</v>
      </c>
      <c r="F19" s="393">
        <v>0</v>
      </c>
      <c r="G19" s="393">
        <v>15</v>
      </c>
      <c r="H19" s="383">
        <v>10</v>
      </c>
      <c r="I19" s="383">
        <v>10</v>
      </c>
      <c r="J19" s="383">
        <v>30</v>
      </c>
      <c r="K19" s="396">
        <f>SUM(D19:J19)</f>
        <v>85</v>
      </c>
      <c r="L19" s="383">
        <v>2</v>
      </c>
      <c r="M19" s="114"/>
    </row>
    <row r="20" spans="1:13" ht="42" customHeight="1" thickBot="1" x14ac:dyDescent="0.3">
      <c r="A20" s="1600"/>
      <c r="B20" s="531" t="s">
        <v>301</v>
      </c>
      <c r="C20" s="391" t="s">
        <v>139</v>
      </c>
      <c r="D20" s="394">
        <v>15</v>
      </c>
      <c r="E20" s="394">
        <v>5</v>
      </c>
      <c r="F20" s="394">
        <v>0</v>
      </c>
      <c r="G20" s="394">
        <v>15</v>
      </c>
      <c r="H20" s="386">
        <v>10</v>
      </c>
      <c r="I20" s="386">
        <v>10</v>
      </c>
      <c r="J20" s="386">
        <v>30</v>
      </c>
      <c r="K20" s="386">
        <f>SUM(D20:J20)</f>
        <v>85</v>
      </c>
      <c r="L20" s="386">
        <v>2</v>
      </c>
      <c r="M20" s="373"/>
    </row>
    <row r="21" spans="1:13" ht="30" customHeight="1" thickBot="1" x14ac:dyDescent="0.3">
      <c r="A21" s="389">
        <v>10</v>
      </c>
      <c r="B21" s="530" t="s">
        <v>733</v>
      </c>
      <c r="C21" s="390" t="s">
        <v>139</v>
      </c>
      <c r="D21" s="393">
        <v>15</v>
      </c>
      <c r="E21" s="393">
        <v>5</v>
      </c>
      <c r="F21" s="393">
        <v>0</v>
      </c>
      <c r="G21" s="393">
        <v>15</v>
      </c>
      <c r="H21" s="383">
        <v>10</v>
      </c>
      <c r="I21" s="383">
        <v>10</v>
      </c>
      <c r="J21" s="383">
        <v>30</v>
      </c>
      <c r="K21" s="396">
        <f>SUM(D21:J21)</f>
        <v>85</v>
      </c>
      <c r="L21" s="383">
        <v>2</v>
      </c>
      <c r="M21" s="365"/>
    </row>
    <row r="22" spans="1:13" ht="36" customHeight="1" thickBot="1" x14ac:dyDescent="0.3">
      <c r="A22" s="374">
        <v>11</v>
      </c>
      <c r="B22" s="533" t="s">
        <v>734</v>
      </c>
      <c r="C22" s="398" t="s">
        <v>139</v>
      </c>
      <c r="D22" s="395">
        <v>15</v>
      </c>
      <c r="E22" s="395">
        <v>5</v>
      </c>
      <c r="F22" s="395">
        <v>0</v>
      </c>
      <c r="G22" s="395">
        <v>15</v>
      </c>
      <c r="H22" s="396">
        <v>10</v>
      </c>
      <c r="I22" s="396">
        <v>10</v>
      </c>
      <c r="J22" s="396">
        <v>30</v>
      </c>
      <c r="K22" s="396">
        <f>SUM(D22:J22)</f>
        <v>85</v>
      </c>
      <c r="L22" s="396">
        <v>2</v>
      </c>
      <c r="M22" s="359"/>
    </row>
    <row r="23" spans="1:13" ht="61.5" customHeight="1" x14ac:dyDescent="0.25">
      <c r="A23" s="1598">
        <v>12</v>
      </c>
      <c r="B23" s="530" t="s">
        <v>735</v>
      </c>
      <c r="C23" s="390" t="s">
        <v>139</v>
      </c>
      <c r="D23" s="395">
        <v>15</v>
      </c>
      <c r="E23" s="395">
        <v>5</v>
      </c>
      <c r="F23" s="395">
        <v>15</v>
      </c>
      <c r="G23" s="395">
        <v>0</v>
      </c>
      <c r="H23" s="396">
        <v>10</v>
      </c>
      <c r="I23" s="396">
        <v>10</v>
      </c>
      <c r="J23" s="396">
        <v>30</v>
      </c>
      <c r="K23" s="396">
        <f>SUM(D23:J23)</f>
        <v>85</v>
      </c>
      <c r="L23" s="396">
        <v>2</v>
      </c>
      <c r="M23" s="114"/>
    </row>
    <row r="24" spans="1:13" ht="30" customHeight="1" x14ac:dyDescent="0.25">
      <c r="A24" s="1599"/>
      <c r="B24" s="531" t="s">
        <v>324</v>
      </c>
      <c r="C24" s="392" t="s">
        <v>139</v>
      </c>
      <c r="D24" s="394">
        <v>15</v>
      </c>
      <c r="E24" s="394">
        <v>5</v>
      </c>
      <c r="F24" s="394">
        <v>0</v>
      </c>
      <c r="G24" s="394">
        <v>15</v>
      </c>
      <c r="H24" s="386">
        <v>10</v>
      </c>
      <c r="I24" s="386">
        <v>10</v>
      </c>
      <c r="J24" s="386">
        <v>30</v>
      </c>
      <c r="K24" s="386">
        <f t="shared" ref="K24:K25" si="1">SUM(D24:J24)</f>
        <v>85</v>
      </c>
      <c r="L24" s="386">
        <v>2</v>
      </c>
      <c r="M24" s="77"/>
    </row>
    <row r="25" spans="1:13" ht="36" customHeight="1" thickBot="1" x14ac:dyDescent="0.3">
      <c r="A25" s="1600"/>
      <c r="B25" s="532" t="s">
        <v>327</v>
      </c>
      <c r="C25" s="399" t="s">
        <v>139</v>
      </c>
      <c r="D25" s="400">
        <v>15</v>
      </c>
      <c r="E25" s="400">
        <v>5</v>
      </c>
      <c r="F25" s="400">
        <v>0</v>
      </c>
      <c r="G25" s="400">
        <v>15</v>
      </c>
      <c r="H25" s="401">
        <v>10</v>
      </c>
      <c r="I25" s="401">
        <v>10</v>
      </c>
      <c r="J25" s="401">
        <v>30</v>
      </c>
      <c r="K25" s="401">
        <f t="shared" si="1"/>
        <v>85</v>
      </c>
      <c r="L25" s="401">
        <v>2</v>
      </c>
      <c r="M25" s="373"/>
    </row>
    <row r="26" spans="1:13" ht="25.5" customHeight="1" x14ac:dyDescent="0.25">
      <c r="A26" s="1594">
        <v>13</v>
      </c>
      <c r="B26" s="545" t="str">
        <f>'[23]MAPA DE RIESGOS '!$O$16</f>
        <v xml:space="preserve">Generar únicamente por parte de la Autoridad de Tránsito la orden de entrega de vehículo inmovilizado por medio del Sistema SICON. 
</v>
      </c>
      <c r="C26" s="434" t="s">
        <v>139</v>
      </c>
      <c r="D26" s="352">
        <v>15</v>
      </c>
      <c r="E26" s="352">
        <v>5</v>
      </c>
      <c r="F26" s="352">
        <v>0</v>
      </c>
      <c r="G26" s="352">
        <v>15</v>
      </c>
      <c r="H26" s="351">
        <v>10</v>
      </c>
      <c r="I26" s="351">
        <v>10</v>
      </c>
      <c r="J26" s="351">
        <v>30</v>
      </c>
      <c r="K26" s="351">
        <f>SUM(D26:J26)</f>
        <v>85</v>
      </c>
      <c r="L26" s="383">
        <v>2</v>
      </c>
      <c r="M26" s="114"/>
    </row>
    <row r="27" spans="1:13" ht="26.25" customHeight="1" thickBot="1" x14ac:dyDescent="0.3">
      <c r="A27" s="1596"/>
      <c r="B27" s="518" t="str">
        <f>'[23]MAPA DE RIESGOS '!$O$17</f>
        <v xml:space="preserve">Verificación de documentos con los documentologos asignados al Supercade. </v>
      </c>
      <c r="C27" s="377" t="s">
        <v>139</v>
      </c>
      <c r="D27" s="378">
        <v>15</v>
      </c>
      <c r="E27" s="378">
        <v>5</v>
      </c>
      <c r="F27" s="378">
        <v>0</v>
      </c>
      <c r="G27" s="378">
        <v>15</v>
      </c>
      <c r="H27" s="377">
        <v>10</v>
      </c>
      <c r="I27" s="377">
        <v>10</v>
      </c>
      <c r="J27" s="377">
        <v>30</v>
      </c>
      <c r="K27" s="377">
        <f t="shared" ref="K27" si="2">SUM(D27:J27)</f>
        <v>85</v>
      </c>
      <c r="L27" s="386">
        <v>2</v>
      </c>
      <c r="M27" s="373"/>
    </row>
    <row r="28" spans="1:13" ht="21.75" customHeight="1" x14ac:dyDescent="0.25">
      <c r="A28" s="1594">
        <v>14</v>
      </c>
      <c r="B28" s="517" t="str">
        <f>'[23]MAPA DE RIESGOS '!$O$20</f>
        <v>Custodiar las licencias de conducción en cajillas de seguridad.</v>
      </c>
      <c r="C28" s="351" t="s">
        <v>139</v>
      </c>
      <c r="D28" s="352">
        <v>15</v>
      </c>
      <c r="E28" s="352">
        <v>5</v>
      </c>
      <c r="F28" s="352">
        <v>0</v>
      </c>
      <c r="G28" s="352">
        <v>15</v>
      </c>
      <c r="H28" s="351">
        <v>10</v>
      </c>
      <c r="I28" s="351">
        <v>10</v>
      </c>
      <c r="J28" s="351">
        <v>30</v>
      </c>
      <c r="K28" s="351">
        <f>SUM(D28:J28)</f>
        <v>85</v>
      </c>
      <c r="L28" s="383">
        <v>2</v>
      </c>
      <c r="M28" s="114"/>
    </row>
    <row r="29" spans="1:13" ht="25.5" customHeight="1" thickBot="1" x14ac:dyDescent="0.3">
      <c r="A29" s="1596"/>
      <c r="B29" s="518" t="str">
        <f>'[23]MAPA DE RIESGOS '!$O$21</f>
        <v>Acceso limitado en el área de archivo donde se encuentran las licencias de conducción.</v>
      </c>
      <c r="C29" s="377" t="s">
        <v>139</v>
      </c>
      <c r="D29" s="378">
        <v>0</v>
      </c>
      <c r="E29" s="378">
        <v>5</v>
      </c>
      <c r="F29" s="378">
        <v>0</v>
      </c>
      <c r="G29" s="378">
        <v>15</v>
      </c>
      <c r="H29" s="377">
        <v>10</v>
      </c>
      <c r="I29" s="377">
        <v>10</v>
      </c>
      <c r="J29" s="377">
        <v>30</v>
      </c>
      <c r="K29" s="377">
        <f t="shared" ref="K29:K31" si="3">SUM(D29:J29)</f>
        <v>70</v>
      </c>
      <c r="L29" s="386">
        <v>1</v>
      </c>
      <c r="M29" s="373"/>
    </row>
    <row r="30" spans="1:13" ht="21" customHeight="1" x14ac:dyDescent="0.25">
      <c r="A30" s="1594">
        <v>15</v>
      </c>
      <c r="B30" s="534" t="str">
        <f>'[23]MAPA DE RIESGOS '!$O$25</f>
        <v>Parametrizando el sistema SICON para que genere la Audiencia dentro de los términos establecidos en el Articulo 136 del código nacional de tránsito.</v>
      </c>
      <c r="C30" s="351" t="s">
        <v>139</v>
      </c>
      <c r="D30" s="352">
        <v>0</v>
      </c>
      <c r="E30" s="352">
        <v>5</v>
      </c>
      <c r="F30" s="352">
        <v>0</v>
      </c>
      <c r="G30" s="402">
        <v>15</v>
      </c>
      <c r="H30" s="351">
        <v>10</v>
      </c>
      <c r="I30" s="351">
        <v>10</v>
      </c>
      <c r="J30" s="351">
        <v>30</v>
      </c>
      <c r="K30" s="397">
        <f t="shared" si="3"/>
        <v>70</v>
      </c>
      <c r="L30" s="383">
        <v>1</v>
      </c>
      <c r="M30" s="114"/>
    </row>
    <row r="31" spans="1:13" ht="28.5" customHeight="1" thickBot="1" x14ac:dyDescent="0.3">
      <c r="A31" s="1596"/>
      <c r="B31" s="518" t="str">
        <f>'[23]MAPA DE RIESGOS '!$O$26</f>
        <v>Seguimiento y control a los términos procesales en el sistema de información y/o Base de Datos.</v>
      </c>
      <c r="C31" s="377" t="s">
        <v>139</v>
      </c>
      <c r="D31" s="378">
        <v>15</v>
      </c>
      <c r="E31" s="378">
        <v>5</v>
      </c>
      <c r="F31" s="378">
        <v>0</v>
      </c>
      <c r="G31" s="382">
        <v>15</v>
      </c>
      <c r="H31" s="377">
        <v>10</v>
      </c>
      <c r="I31" s="377">
        <v>10</v>
      </c>
      <c r="J31" s="377">
        <v>30</v>
      </c>
      <c r="K31" s="377">
        <f t="shared" si="3"/>
        <v>85</v>
      </c>
      <c r="L31" s="386">
        <v>2</v>
      </c>
      <c r="M31" s="373"/>
    </row>
    <row r="32" spans="1:13" ht="36.75" customHeight="1" x14ac:dyDescent="0.25">
      <c r="A32" s="1606">
        <v>16</v>
      </c>
      <c r="B32" s="541" t="str">
        <f>'[23]MAPA DE RIESGOS '!$O$30</f>
        <v xml:space="preserve">Realizar gestiones tendientes a la recuperación de la obligación como mínimo una (1) vez por semestre por cada proceso de cobro. </v>
      </c>
      <c r="C32" s="418" t="s">
        <v>139</v>
      </c>
      <c r="D32" s="423">
        <v>0</v>
      </c>
      <c r="E32" s="427">
        <v>5</v>
      </c>
      <c r="F32" s="423">
        <v>0</v>
      </c>
      <c r="G32" s="423">
        <v>15</v>
      </c>
      <c r="H32" s="418">
        <v>10</v>
      </c>
      <c r="I32" s="418">
        <v>10</v>
      </c>
      <c r="J32" s="418">
        <v>30</v>
      </c>
      <c r="K32" s="420">
        <f>SUM(D32:J32)</f>
        <v>70</v>
      </c>
      <c r="L32" s="383">
        <v>1</v>
      </c>
      <c r="M32" s="114"/>
    </row>
    <row r="33" spans="1:13" ht="25.5" customHeight="1" thickBot="1" x14ac:dyDescent="0.3">
      <c r="A33" s="1607"/>
      <c r="B33" s="520" t="str">
        <f>'[23]MAPA DE RIESGOS '!$O$31</f>
        <v xml:space="preserve">Seguimiento a la gestión de los procesos a través del análisis de reportes y base de datos de la Subdirección. </v>
      </c>
      <c r="C33" s="422" t="s">
        <v>139</v>
      </c>
      <c r="D33" s="425">
        <v>15</v>
      </c>
      <c r="E33" s="425">
        <v>5</v>
      </c>
      <c r="F33" s="425">
        <v>0</v>
      </c>
      <c r="G33" s="425">
        <v>15</v>
      </c>
      <c r="H33" s="422">
        <v>10</v>
      </c>
      <c r="I33" s="422">
        <v>10</v>
      </c>
      <c r="J33" s="422">
        <v>30</v>
      </c>
      <c r="K33" s="422">
        <f>SUM(D33:J33)</f>
        <v>85</v>
      </c>
      <c r="L33" s="384">
        <v>2</v>
      </c>
      <c r="M33" s="373"/>
    </row>
    <row r="34" spans="1:13" ht="37.5" customHeight="1" thickBot="1" x14ac:dyDescent="0.3">
      <c r="A34" s="429">
        <v>17</v>
      </c>
      <c r="B34" s="523" t="str">
        <f>'[23]MAPA DE RIESGOS '!$O$32</f>
        <v xml:space="preserve">Seguimiento a la gestión de reporte a centrales de riesgo a través del análisis de reportes y base de datos de la Subdirección. </v>
      </c>
      <c r="C34" s="419" t="s">
        <v>139</v>
      </c>
      <c r="D34" s="428">
        <v>15</v>
      </c>
      <c r="E34" s="428">
        <v>5</v>
      </c>
      <c r="F34" s="428">
        <v>0</v>
      </c>
      <c r="G34" s="428">
        <v>15</v>
      </c>
      <c r="H34" s="419">
        <v>10</v>
      </c>
      <c r="I34" s="419">
        <v>10</v>
      </c>
      <c r="J34" s="419">
        <v>30</v>
      </c>
      <c r="K34" s="419">
        <f>SUM(D34:J34)</f>
        <v>85</v>
      </c>
      <c r="L34" s="465">
        <v>2</v>
      </c>
      <c r="M34" s="359"/>
    </row>
    <row r="35" spans="1:13" ht="39" customHeight="1" thickBot="1" x14ac:dyDescent="0.3">
      <c r="A35" s="405">
        <v>18</v>
      </c>
      <c r="B35" s="535" t="str">
        <f>'[23]MAPA DE RIESGOS '!$O$34</f>
        <v>Los controles establecidos  se encuentran documentados mediante la aplicación de los siguientes formatos: de visita,  reporte de gestión,  verificación de rutas e informe de visita.</v>
      </c>
      <c r="C35" s="404" t="s">
        <v>139</v>
      </c>
      <c r="D35" s="403">
        <v>15</v>
      </c>
      <c r="E35" s="403">
        <v>5</v>
      </c>
      <c r="F35" s="403">
        <v>0</v>
      </c>
      <c r="G35" s="403">
        <v>15</v>
      </c>
      <c r="H35" s="404">
        <v>10</v>
      </c>
      <c r="I35" s="404">
        <v>10</v>
      </c>
      <c r="J35" s="404">
        <v>30</v>
      </c>
      <c r="K35" s="404">
        <f>SUM(D35:J35)</f>
        <v>85</v>
      </c>
      <c r="L35" s="469">
        <v>2</v>
      </c>
      <c r="M35" s="365"/>
    </row>
    <row r="36" spans="1:13" ht="51" customHeight="1" thickBot="1" x14ac:dyDescent="0.3">
      <c r="A36" s="429">
        <v>19</v>
      </c>
      <c r="B36" s="523" t="str">
        <f>'[23]MAPA DE RIESGOS '!$O$39</f>
        <v>Los controles establecidos  se encuentran documentados mediante la aplicación de los siguientes formatos: Modelo de cartas y oficios, formato de actividades pendientes y formato informe visita administrativa.</v>
      </c>
      <c r="C36" s="419" t="s">
        <v>139</v>
      </c>
      <c r="D36" s="428">
        <v>15</v>
      </c>
      <c r="E36" s="428">
        <v>5</v>
      </c>
      <c r="F36" s="428">
        <v>0</v>
      </c>
      <c r="G36" s="428">
        <v>15</v>
      </c>
      <c r="H36" s="419">
        <v>10</v>
      </c>
      <c r="I36" s="419">
        <v>10</v>
      </c>
      <c r="J36" s="419">
        <v>30</v>
      </c>
      <c r="K36" s="419">
        <f>SUM(D36:J36)</f>
        <v>85</v>
      </c>
      <c r="L36" s="465">
        <v>2</v>
      </c>
      <c r="M36" s="359"/>
    </row>
    <row r="37" spans="1:13" ht="52.5" customHeight="1" thickBot="1" x14ac:dyDescent="0.3">
      <c r="A37" s="405">
        <v>20</v>
      </c>
      <c r="B37" s="535" t="str">
        <f>'[23]MAPA DE RIESGOS '!$O$44</f>
        <v>Los controles establecidos  se encuentran documentados mediante la aplicación de los siguientes formatos: Revisión y verificación de información, modelo de cartas y oficios y modelo de memorando.</v>
      </c>
      <c r="C37" s="404" t="s">
        <v>139</v>
      </c>
      <c r="D37" s="403">
        <v>15</v>
      </c>
      <c r="E37" s="403">
        <v>5</v>
      </c>
      <c r="F37" s="403">
        <v>0</v>
      </c>
      <c r="G37" s="403">
        <v>15</v>
      </c>
      <c r="H37" s="404">
        <v>10</v>
      </c>
      <c r="I37" s="404">
        <v>10</v>
      </c>
      <c r="J37" s="404">
        <v>30</v>
      </c>
      <c r="K37" s="404">
        <v>85</v>
      </c>
      <c r="L37" s="469">
        <v>2</v>
      </c>
      <c r="M37" s="365"/>
    </row>
    <row r="38" spans="1:13" ht="14.25" customHeight="1" x14ac:dyDescent="0.25">
      <c r="A38" s="1608">
        <v>21</v>
      </c>
      <c r="B38" s="1631" t="s">
        <v>751</v>
      </c>
      <c r="C38" s="1610" t="s">
        <v>139</v>
      </c>
      <c r="D38" s="1619">
        <v>15</v>
      </c>
      <c r="E38" s="1619">
        <v>5</v>
      </c>
      <c r="F38" s="1619">
        <v>0</v>
      </c>
      <c r="G38" s="1619">
        <v>15</v>
      </c>
      <c r="H38" s="1610">
        <v>10</v>
      </c>
      <c r="I38" s="1610">
        <v>10</v>
      </c>
      <c r="J38" s="1610">
        <v>30</v>
      </c>
      <c r="K38" s="1610">
        <v>85</v>
      </c>
      <c r="L38" s="1613">
        <v>2</v>
      </c>
      <c r="M38" s="1603"/>
    </row>
    <row r="39" spans="1:13" ht="14.25" customHeight="1" x14ac:dyDescent="0.25">
      <c r="A39" s="1608"/>
      <c r="B39" s="1631"/>
      <c r="C39" s="1610"/>
      <c r="D39" s="1619"/>
      <c r="E39" s="1619"/>
      <c r="F39" s="1619"/>
      <c r="G39" s="1619"/>
      <c r="H39" s="1610"/>
      <c r="I39" s="1610"/>
      <c r="J39" s="1610"/>
      <c r="K39" s="1610"/>
      <c r="L39" s="1613"/>
      <c r="M39" s="1604"/>
    </row>
    <row r="40" spans="1:13" ht="13.5" customHeight="1" thickBot="1" x14ac:dyDescent="0.3">
      <c r="A40" s="1608"/>
      <c r="B40" s="1631"/>
      <c r="C40" s="1610"/>
      <c r="D40" s="1619"/>
      <c r="E40" s="1619"/>
      <c r="F40" s="1619"/>
      <c r="G40" s="1619"/>
      <c r="H40" s="1610"/>
      <c r="I40" s="1610"/>
      <c r="J40" s="1610"/>
      <c r="K40" s="1610"/>
      <c r="L40" s="1613"/>
      <c r="M40" s="1604"/>
    </row>
    <row r="41" spans="1:13" ht="14.25" customHeight="1" x14ac:dyDescent="0.25">
      <c r="A41" s="1606">
        <v>22</v>
      </c>
      <c r="B41" s="1630" t="s">
        <v>752</v>
      </c>
      <c r="C41" s="1609" t="s">
        <v>139</v>
      </c>
      <c r="D41" s="1618">
        <v>15</v>
      </c>
      <c r="E41" s="1618">
        <v>5</v>
      </c>
      <c r="F41" s="1618">
        <v>0</v>
      </c>
      <c r="G41" s="1618">
        <v>15</v>
      </c>
      <c r="H41" s="1609">
        <v>10</v>
      </c>
      <c r="I41" s="1609">
        <v>10</v>
      </c>
      <c r="J41" s="1609">
        <v>30</v>
      </c>
      <c r="K41" s="1609">
        <v>85</v>
      </c>
      <c r="L41" s="1612">
        <v>2</v>
      </c>
      <c r="M41" s="1603"/>
    </row>
    <row r="42" spans="1:13" ht="14.25" customHeight="1" x14ac:dyDescent="0.25">
      <c r="A42" s="1608"/>
      <c r="B42" s="1631"/>
      <c r="C42" s="1610"/>
      <c r="D42" s="1619"/>
      <c r="E42" s="1619"/>
      <c r="F42" s="1619"/>
      <c r="G42" s="1619"/>
      <c r="H42" s="1610"/>
      <c r="I42" s="1610"/>
      <c r="J42" s="1610"/>
      <c r="K42" s="1610"/>
      <c r="L42" s="1613"/>
      <c r="M42" s="1604"/>
    </row>
    <row r="43" spans="1:13" ht="14.25" customHeight="1" thickBot="1" x14ac:dyDescent="0.3">
      <c r="A43" s="1607"/>
      <c r="B43" s="1632"/>
      <c r="C43" s="1611"/>
      <c r="D43" s="1620"/>
      <c r="E43" s="1620"/>
      <c r="F43" s="1620"/>
      <c r="G43" s="1620"/>
      <c r="H43" s="1611"/>
      <c r="I43" s="1611"/>
      <c r="J43" s="1611"/>
      <c r="K43" s="1611"/>
      <c r="L43" s="1614"/>
      <c r="M43" s="1605"/>
    </row>
    <row r="44" spans="1:13" ht="14.25" customHeight="1" x14ac:dyDescent="0.25">
      <c r="A44" s="1599">
        <v>23</v>
      </c>
      <c r="B44" s="1631" t="s">
        <v>753</v>
      </c>
      <c r="C44" s="1610" t="s">
        <v>139</v>
      </c>
      <c r="D44" s="1619">
        <v>15</v>
      </c>
      <c r="E44" s="1619">
        <v>5</v>
      </c>
      <c r="F44" s="1619">
        <v>0</v>
      </c>
      <c r="G44" s="1619">
        <v>15</v>
      </c>
      <c r="H44" s="1610">
        <v>10</v>
      </c>
      <c r="I44" s="1610">
        <v>10</v>
      </c>
      <c r="J44" s="1610">
        <v>30</v>
      </c>
      <c r="K44" s="1610">
        <v>85</v>
      </c>
      <c r="L44" s="1613">
        <v>2</v>
      </c>
      <c r="M44" s="1604"/>
    </row>
    <row r="45" spans="1:13" ht="14.25" customHeight="1" x14ac:dyDescent="0.25">
      <c r="A45" s="1599"/>
      <c r="B45" s="1631"/>
      <c r="C45" s="1610"/>
      <c r="D45" s="1619"/>
      <c r="E45" s="1619"/>
      <c r="F45" s="1619"/>
      <c r="G45" s="1619"/>
      <c r="H45" s="1610"/>
      <c r="I45" s="1610"/>
      <c r="J45" s="1610"/>
      <c r="K45" s="1610"/>
      <c r="L45" s="1613"/>
      <c r="M45" s="1604"/>
    </row>
    <row r="46" spans="1:13" ht="14.25" customHeight="1" thickBot="1" x14ac:dyDescent="0.3">
      <c r="A46" s="1599"/>
      <c r="B46" s="1631"/>
      <c r="C46" s="1610"/>
      <c r="D46" s="1619"/>
      <c r="E46" s="1619"/>
      <c r="F46" s="1619"/>
      <c r="G46" s="1619"/>
      <c r="H46" s="1610"/>
      <c r="I46" s="1610"/>
      <c r="J46" s="1610"/>
      <c r="K46" s="1610"/>
      <c r="L46" s="1613"/>
      <c r="M46" s="1604"/>
    </row>
    <row r="47" spans="1:13" ht="14.25" customHeight="1" x14ac:dyDescent="0.25">
      <c r="A47" s="1598">
        <v>24</v>
      </c>
      <c r="B47" s="1630" t="s">
        <v>754</v>
      </c>
      <c r="C47" s="1609" t="s">
        <v>139</v>
      </c>
      <c r="D47" s="1618">
        <v>15</v>
      </c>
      <c r="E47" s="1618">
        <v>5</v>
      </c>
      <c r="F47" s="1618">
        <v>0</v>
      </c>
      <c r="G47" s="1618">
        <v>15</v>
      </c>
      <c r="H47" s="1609">
        <v>10</v>
      </c>
      <c r="I47" s="1609">
        <v>10</v>
      </c>
      <c r="J47" s="1609">
        <v>30</v>
      </c>
      <c r="K47" s="1609">
        <v>85</v>
      </c>
      <c r="L47" s="1612">
        <v>2</v>
      </c>
      <c r="M47" s="1603"/>
    </row>
    <row r="48" spans="1:13" ht="14.25" customHeight="1" x14ac:dyDescent="0.25">
      <c r="A48" s="1599"/>
      <c r="B48" s="1631"/>
      <c r="C48" s="1610"/>
      <c r="D48" s="1619"/>
      <c r="E48" s="1619"/>
      <c r="F48" s="1619"/>
      <c r="G48" s="1619"/>
      <c r="H48" s="1610"/>
      <c r="I48" s="1610"/>
      <c r="J48" s="1610"/>
      <c r="K48" s="1610"/>
      <c r="L48" s="1613"/>
      <c r="M48" s="1604"/>
    </row>
    <row r="49" spans="1:13" ht="6" customHeight="1" thickBot="1" x14ac:dyDescent="0.3">
      <c r="A49" s="1600"/>
      <c r="B49" s="1632"/>
      <c r="C49" s="1611"/>
      <c r="D49" s="1620"/>
      <c r="E49" s="1620"/>
      <c r="F49" s="1620"/>
      <c r="G49" s="1620"/>
      <c r="H49" s="1611"/>
      <c r="I49" s="1611"/>
      <c r="J49" s="1611"/>
      <c r="K49" s="1611"/>
      <c r="L49" s="1614"/>
      <c r="M49" s="1605"/>
    </row>
    <row r="50" spans="1:13" ht="14.25" customHeight="1" x14ac:dyDescent="0.25">
      <c r="A50" s="1599">
        <v>25</v>
      </c>
      <c r="B50" s="1631" t="s">
        <v>755</v>
      </c>
      <c r="C50" s="1610" t="s">
        <v>139</v>
      </c>
      <c r="D50" s="1619">
        <v>15</v>
      </c>
      <c r="E50" s="1627">
        <v>5</v>
      </c>
      <c r="F50" s="1619">
        <v>0</v>
      </c>
      <c r="G50" s="1619">
        <v>15</v>
      </c>
      <c r="H50" s="1610">
        <v>10</v>
      </c>
      <c r="I50" s="1610">
        <v>10</v>
      </c>
      <c r="J50" s="1610">
        <v>30</v>
      </c>
      <c r="K50" s="1610">
        <v>85</v>
      </c>
      <c r="L50" s="1613">
        <v>2</v>
      </c>
      <c r="M50" s="1604"/>
    </row>
    <row r="51" spans="1:13" ht="14.25" customHeight="1" x14ac:dyDescent="0.25">
      <c r="A51" s="1599"/>
      <c r="B51" s="1631"/>
      <c r="C51" s="1610"/>
      <c r="D51" s="1619"/>
      <c r="E51" s="1628"/>
      <c r="F51" s="1619"/>
      <c r="G51" s="1619"/>
      <c r="H51" s="1610"/>
      <c r="I51" s="1610"/>
      <c r="J51" s="1610"/>
      <c r="K51" s="1610"/>
      <c r="L51" s="1613"/>
      <c r="M51" s="1604"/>
    </row>
    <row r="52" spans="1:13" ht="21" customHeight="1" thickBot="1" x14ac:dyDescent="0.3">
      <c r="A52" s="1599"/>
      <c r="B52" s="1631"/>
      <c r="C52" s="1610"/>
      <c r="D52" s="1619"/>
      <c r="E52" s="1629"/>
      <c r="F52" s="1619"/>
      <c r="G52" s="1619"/>
      <c r="H52" s="1610"/>
      <c r="I52" s="1610"/>
      <c r="J52" s="1610"/>
      <c r="K52" s="1610"/>
      <c r="L52" s="1613"/>
      <c r="M52" s="1604"/>
    </row>
    <row r="53" spans="1:13" ht="14.25" customHeight="1" x14ac:dyDescent="0.25">
      <c r="A53" s="1606">
        <v>26</v>
      </c>
      <c r="B53" s="1621" t="s">
        <v>750</v>
      </c>
      <c r="C53" s="1609" t="s">
        <v>139</v>
      </c>
      <c r="D53" s="1618">
        <v>15</v>
      </c>
      <c r="E53" s="1618">
        <v>5</v>
      </c>
      <c r="F53" s="1618">
        <v>0</v>
      </c>
      <c r="G53" s="1618">
        <v>15</v>
      </c>
      <c r="H53" s="1609">
        <v>10</v>
      </c>
      <c r="I53" s="1609">
        <v>10</v>
      </c>
      <c r="J53" s="1609">
        <v>30</v>
      </c>
      <c r="K53" s="1609">
        <v>85</v>
      </c>
      <c r="L53" s="1612">
        <v>2</v>
      </c>
      <c r="M53" s="1603"/>
    </row>
    <row r="54" spans="1:13" ht="14.25" customHeight="1" x14ac:dyDescent="0.25">
      <c r="A54" s="1608"/>
      <c r="B54" s="1622"/>
      <c r="C54" s="1610"/>
      <c r="D54" s="1619"/>
      <c r="E54" s="1619"/>
      <c r="F54" s="1619"/>
      <c r="G54" s="1619"/>
      <c r="H54" s="1610"/>
      <c r="I54" s="1610"/>
      <c r="J54" s="1610"/>
      <c r="K54" s="1610"/>
      <c r="L54" s="1613"/>
      <c r="M54" s="1604"/>
    </row>
    <row r="55" spans="1:13" ht="10.5" customHeight="1" thickBot="1" x14ac:dyDescent="0.3">
      <c r="A55" s="1607"/>
      <c r="B55" s="1623"/>
      <c r="C55" s="1611"/>
      <c r="D55" s="1620"/>
      <c r="E55" s="1620"/>
      <c r="F55" s="1620"/>
      <c r="G55" s="1620"/>
      <c r="H55" s="1611"/>
      <c r="I55" s="1611"/>
      <c r="J55" s="1611"/>
      <c r="K55" s="1611"/>
      <c r="L55" s="1614"/>
      <c r="M55" s="1605"/>
    </row>
    <row r="56" spans="1:13" ht="14.25" customHeight="1" x14ac:dyDescent="0.25">
      <c r="A56" s="1598">
        <v>27</v>
      </c>
      <c r="B56" s="1615" t="s">
        <v>844</v>
      </c>
      <c r="C56" s="1624" t="s">
        <v>139</v>
      </c>
      <c r="D56" s="1627">
        <v>15</v>
      </c>
      <c r="E56" s="1627">
        <v>5</v>
      </c>
      <c r="F56" s="1627">
        <v>0</v>
      </c>
      <c r="G56" s="1627">
        <v>15</v>
      </c>
      <c r="H56" s="1624">
        <v>10</v>
      </c>
      <c r="I56" s="1609">
        <v>10</v>
      </c>
      <c r="J56" s="1609">
        <v>30</v>
      </c>
      <c r="K56" s="1609">
        <v>85</v>
      </c>
      <c r="L56" s="1612">
        <v>2</v>
      </c>
      <c r="M56" s="1603"/>
    </row>
    <row r="57" spans="1:13" ht="20.25" customHeight="1" x14ac:dyDescent="0.25">
      <c r="A57" s="1599"/>
      <c r="B57" s="1616"/>
      <c r="C57" s="1625"/>
      <c r="D57" s="1628"/>
      <c r="E57" s="1628"/>
      <c r="F57" s="1628"/>
      <c r="G57" s="1628"/>
      <c r="H57" s="1625"/>
      <c r="I57" s="1610"/>
      <c r="J57" s="1610"/>
      <c r="K57" s="1610"/>
      <c r="L57" s="1613"/>
      <c r="M57" s="1604"/>
    </row>
    <row r="58" spans="1:13" ht="6" customHeight="1" thickBot="1" x14ac:dyDescent="0.3">
      <c r="A58" s="1600"/>
      <c r="B58" s="1617"/>
      <c r="C58" s="1626"/>
      <c r="D58" s="1629"/>
      <c r="E58" s="1629"/>
      <c r="F58" s="1629"/>
      <c r="G58" s="1629"/>
      <c r="H58" s="1626"/>
      <c r="I58" s="1611"/>
      <c r="J58" s="1611"/>
      <c r="K58" s="1611"/>
      <c r="L58" s="1614"/>
      <c r="M58" s="1605"/>
    </row>
    <row r="59" spans="1:13" ht="48.75" customHeight="1" thickBot="1" x14ac:dyDescent="0.3">
      <c r="A59" s="389">
        <v>28</v>
      </c>
      <c r="B59" s="600" t="s">
        <v>959</v>
      </c>
      <c r="C59" s="597" t="s">
        <v>139</v>
      </c>
      <c r="D59" s="598">
        <v>15</v>
      </c>
      <c r="E59" s="598">
        <v>5</v>
      </c>
      <c r="F59" s="598">
        <v>0</v>
      </c>
      <c r="G59" s="598">
        <v>15</v>
      </c>
      <c r="H59" s="597">
        <v>10</v>
      </c>
      <c r="I59" s="597">
        <v>10</v>
      </c>
      <c r="J59" s="597">
        <v>30</v>
      </c>
      <c r="K59" s="597">
        <v>85</v>
      </c>
      <c r="L59" s="599">
        <v>2</v>
      </c>
      <c r="M59" s="601"/>
    </row>
    <row r="60" spans="1:13" ht="16.5" customHeight="1" x14ac:dyDescent="0.25">
      <c r="A60" s="1594">
        <v>29</v>
      </c>
      <c r="B60" s="555" t="str">
        <f>'[24]MAPA DE RIESGOS '!$O$157</f>
        <v xml:space="preserve">Revisión de documentos soportes </v>
      </c>
      <c r="C60" s="506" t="s">
        <v>139</v>
      </c>
      <c r="D60" s="508">
        <v>15</v>
      </c>
      <c r="E60" s="508">
        <v>5</v>
      </c>
      <c r="F60" s="508">
        <v>0</v>
      </c>
      <c r="G60" s="508">
        <v>15</v>
      </c>
      <c r="H60" s="506">
        <v>10</v>
      </c>
      <c r="I60" s="506">
        <v>10</v>
      </c>
      <c r="J60" s="506">
        <v>30</v>
      </c>
      <c r="K60" s="506">
        <v>85</v>
      </c>
      <c r="L60" s="383">
        <v>2</v>
      </c>
      <c r="M60" s="551"/>
    </row>
    <row r="61" spans="1:13" ht="24" customHeight="1" thickBot="1" x14ac:dyDescent="0.3">
      <c r="A61" s="1595"/>
      <c r="B61" s="557" t="str">
        <f>'[24]MAPA DE RIESGOS '!$O$158</f>
        <v>Publicación de resultados de proceso de otorgamiento</v>
      </c>
      <c r="C61" s="503" t="s">
        <v>139</v>
      </c>
      <c r="D61" s="372">
        <v>15</v>
      </c>
      <c r="E61" s="510">
        <v>5</v>
      </c>
      <c r="F61" s="372">
        <v>0</v>
      </c>
      <c r="G61" s="372">
        <v>15</v>
      </c>
      <c r="H61" s="362">
        <v>10</v>
      </c>
      <c r="I61" s="362">
        <v>10</v>
      </c>
      <c r="J61" s="362">
        <v>30</v>
      </c>
      <c r="K61" s="503">
        <v>85</v>
      </c>
      <c r="L61" s="505">
        <v>2</v>
      </c>
      <c r="M61" s="373"/>
    </row>
    <row r="62" spans="1:13" ht="24" customHeight="1" x14ac:dyDescent="0.25">
      <c r="A62" s="1594">
        <v>30</v>
      </c>
      <c r="B62" s="558" t="s">
        <v>650</v>
      </c>
      <c r="C62" s="506" t="s">
        <v>139</v>
      </c>
      <c r="D62" s="354">
        <v>15</v>
      </c>
      <c r="E62" s="508">
        <v>5</v>
      </c>
      <c r="F62" s="354">
        <v>0</v>
      </c>
      <c r="G62" s="354">
        <v>15</v>
      </c>
      <c r="H62" s="353">
        <v>10</v>
      </c>
      <c r="I62" s="353">
        <v>10</v>
      </c>
      <c r="J62" s="353">
        <v>30</v>
      </c>
      <c r="K62" s="502">
        <v>85</v>
      </c>
      <c r="L62" s="504">
        <v>2</v>
      </c>
      <c r="M62" s="359"/>
    </row>
    <row r="63" spans="1:13" ht="24" customHeight="1" x14ac:dyDescent="0.25">
      <c r="A63" s="1596"/>
      <c r="B63" s="556" t="s">
        <v>651</v>
      </c>
      <c r="C63" s="380" t="s">
        <v>139</v>
      </c>
      <c r="D63" s="367">
        <v>15</v>
      </c>
      <c r="E63" s="559">
        <v>5</v>
      </c>
      <c r="F63" s="367">
        <v>0</v>
      </c>
      <c r="G63" s="367">
        <v>15</v>
      </c>
      <c r="H63" s="361">
        <v>10</v>
      </c>
      <c r="I63" s="361">
        <v>10</v>
      </c>
      <c r="J63" s="361">
        <v>30</v>
      </c>
      <c r="K63" s="507">
        <v>85</v>
      </c>
      <c r="L63" s="507">
        <v>2</v>
      </c>
      <c r="M63" s="359"/>
    </row>
    <row r="64" spans="1:13" ht="24" customHeight="1" x14ac:dyDescent="0.25">
      <c r="A64" s="1596"/>
      <c r="B64" s="556" t="s">
        <v>845</v>
      </c>
      <c r="C64" s="507" t="s">
        <v>139</v>
      </c>
      <c r="D64" s="367">
        <v>15</v>
      </c>
      <c r="E64" s="379">
        <v>5</v>
      </c>
      <c r="F64" s="367">
        <v>0</v>
      </c>
      <c r="G64" s="367">
        <v>15</v>
      </c>
      <c r="H64" s="361">
        <v>10</v>
      </c>
      <c r="I64" s="361">
        <v>10</v>
      </c>
      <c r="J64" s="361">
        <v>30</v>
      </c>
      <c r="K64" s="507">
        <v>85</v>
      </c>
      <c r="L64" s="507">
        <v>2</v>
      </c>
      <c r="M64" s="359"/>
    </row>
    <row r="65" spans="1:13" ht="24" customHeight="1" x14ac:dyDescent="0.25">
      <c r="A65" s="1596"/>
      <c r="B65" s="556" t="s">
        <v>653</v>
      </c>
      <c r="C65" s="380" t="s">
        <v>139</v>
      </c>
      <c r="D65" s="367">
        <v>15</v>
      </c>
      <c r="E65" s="509">
        <v>5</v>
      </c>
      <c r="F65" s="367">
        <v>0</v>
      </c>
      <c r="G65" s="367">
        <v>15</v>
      </c>
      <c r="H65" s="361">
        <v>10</v>
      </c>
      <c r="I65" s="361">
        <v>10</v>
      </c>
      <c r="J65" s="361">
        <v>30</v>
      </c>
      <c r="K65" s="507">
        <v>85</v>
      </c>
      <c r="L65" s="507">
        <v>2</v>
      </c>
      <c r="M65" s="359"/>
    </row>
    <row r="66" spans="1:13" ht="24" customHeight="1" thickBot="1" x14ac:dyDescent="0.3">
      <c r="A66" s="1595"/>
      <c r="B66" s="557" t="s">
        <v>654</v>
      </c>
      <c r="C66" s="380" t="s">
        <v>139</v>
      </c>
      <c r="D66" s="372">
        <v>0</v>
      </c>
      <c r="E66" s="379">
        <v>5</v>
      </c>
      <c r="F66" s="372">
        <v>0</v>
      </c>
      <c r="G66" s="372">
        <v>0</v>
      </c>
      <c r="H66" s="362">
        <v>0</v>
      </c>
      <c r="I66" s="362">
        <v>0</v>
      </c>
      <c r="J66" s="362">
        <v>0</v>
      </c>
      <c r="K66" s="502">
        <v>85</v>
      </c>
      <c r="L66" s="504">
        <v>2</v>
      </c>
      <c r="M66" s="359"/>
    </row>
    <row r="67" spans="1:13" ht="63" customHeight="1" x14ac:dyDescent="0.25">
      <c r="A67" s="1606">
        <v>31</v>
      </c>
      <c r="B67" s="517" t="s">
        <v>548</v>
      </c>
      <c r="C67" s="385" t="s">
        <v>139</v>
      </c>
      <c r="D67" s="423">
        <v>15</v>
      </c>
      <c r="E67" s="423">
        <v>5</v>
      </c>
      <c r="F67" s="423">
        <v>0</v>
      </c>
      <c r="G67" s="423">
        <v>15</v>
      </c>
      <c r="H67" s="420">
        <v>10</v>
      </c>
      <c r="I67" s="420">
        <v>10</v>
      </c>
      <c r="J67" s="420">
        <v>30</v>
      </c>
      <c r="K67" s="420">
        <f>+D67+E67+F67+G67+H67+I67+J67</f>
        <v>85</v>
      </c>
      <c r="L67" s="383">
        <v>2</v>
      </c>
      <c r="M67" s="114"/>
    </row>
    <row r="68" spans="1:13" ht="42" customHeight="1" thickBot="1" x14ac:dyDescent="0.3">
      <c r="A68" s="1607"/>
      <c r="B68" s="520" t="s">
        <v>763</v>
      </c>
      <c r="C68" s="422" t="s">
        <v>139</v>
      </c>
      <c r="D68" s="425">
        <v>15</v>
      </c>
      <c r="E68" s="425">
        <v>5</v>
      </c>
      <c r="F68" s="425">
        <v>0</v>
      </c>
      <c r="G68" s="425">
        <v>15</v>
      </c>
      <c r="H68" s="422">
        <v>10</v>
      </c>
      <c r="I68" s="422">
        <v>10</v>
      </c>
      <c r="J68" s="422">
        <v>30</v>
      </c>
      <c r="K68" s="422">
        <v>85</v>
      </c>
      <c r="L68" s="384">
        <v>2</v>
      </c>
      <c r="M68" s="373"/>
    </row>
    <row r="69" spans="1:13" ht="45.75" customHeight="1" x14ac:dyDescent="0.25">
      <c r="A69" s="1606">
        <v>32</v>
      </c>
      <c r="B69" s="517" t="s">
        <v>556</v>
      </c>
      <c r="C69" s="420" t="s">
        <v>139</v>
      </c>
      <c r="D69" s="423">
        <v>15</v>
      </c>
      <c r="E69" s="423">
        <v>5</v>
      </c>
      <c r="F69" s="423">
        <v>0</v>
      </c>
      <c r="G69" s="423">
        <v>15</v>
      </c>
      <c r="H69" s="420">
        <v>10</v>
      </c>
      <c r="I69" s="420">
        <v>10</v>
      </c>
      <c r="J69" s="420">
        <v>30</v>
      </c>
      <c r="K69" s="420">
        <f>+D69+E69+F69+G69+H69+I69+J69</f>
        <v>85</v>
      </c>
      <c r="L69" s="383">
        <v>2</v>
      </c>
      <c r="M69" s="114"/>
    </row>
    <row r="70" spans="1:13" ht="30.75" customHeight="1" x14ac:dyDescent="0.25">
      <c r="A70" s="1608"/>
      <c r="B70" s="518" t="s">
        <v>557</v>
      </c>
      <c r="C70" s="421" t="s">
        <v>139</v>
      </c>
      <c r="D70" s="424">
        <v>15</v>
      </c>
      <c r="E70" s="424">
        <v>5</v>
      </c>
      <c r="F70" s="424">
        <v>15</v>
      </c>
      <c r="G70" s="424">
        <v>0</v>
      </c>
      <c r="H70" s="421">
        <v>10</v>
      </c>
      <c r="I70" s="421">
        <v>10</v>
      </c>
      <c r="J70" s="421">
        <v>30</v>
      </c>
      <c r="K70" s="421">
        <v>85</v>
      </c>
      <c r="L70" s="386">
        <v>2</v>
      </c>
      <c r="M70" s="77"/>
    </row>
    <row r="71" spans="1:13" ht="27.75" customHeight="1" x14ac:dyDescent="0.25">
      <c r="A71" s="1608"/>
      <c r="B71" s="519" t="s">
        <v>558</v>
      </c>
      <c r="C71" s="432" t="s">
        <v>139</v>
      </c>
      <c r="D71" s="433">
        <v>15</v>
      </c>
      <c r="E71" s="433">
        <v>5</v>
      </c>
      <c r="F71" s="433">
        <v>15</v>
      </c>
      <c r="G71" s="433">
        <v>0</v>
      </c>
      <c r="H71" s="432">
        <v>10</v>
      </c>
      <c r="I71" s="432">
        <v>10</v>
      </c>
      <c r="J71" s="432">
        <v>30</v>
      </c>
      <c r="K71" s="432">
        <v>85</v>
      </c>
      <c r="L71" s="387">
        <v>2</v>
      </c>
      <c r="M71" s="77"/>
    </row>
    <row r="72" spans="1:13" ht="43.5" customHeight="1" thickBot="1" x14ac:dyDescent="0.3">
      <c r="A72" s="1607"/>
      <c r="B72" s="520" t="s">
        <v>549</v>
      </c>
      <c r="C72" s="422" t="s">
        <v>139</v>
      </c>
      <c r="D72" s="425">
        <v>15</v>
      </c>
      <c r="E72" s="422">
        <v>5</v>
      </c>
      <c r="F72" s="425">
        <v>0</v>
      </c>
      <c r="G72" s="425">
        <v>15</v>
      </c>
      <c r="H72" s="422">
        <v>10</v>
      </c>
      <c r="I72" s="422">
        <v>10</v>
      </c>
      <c r="J72" s="422">
        <v>30</v>
      </c>
      <c r="K72" s="422">
        <v>85</v>
      </c>
      <c r="L72" s="384">
        <v>2</v>
      </c>
      <c r="M72" s="373"/>
    </row>
    <row r="73" spans="1:13" ht="33" customHeight="1" x14ac:dyDescent="0.25">
      <c r="A73" s="1606">
        <v>33</v>
      </c>
      <c r="B73" s="517" t="s">
        <v>563</v>
      </c>
      <c r="C73" s="420" t="s">
        <v>139</v>
      </c>
      <c r="D73" s="423">
        <v>15</v>
      </c>
      <c r="E73" s="423">
        <v>5</v>
      </c>
      <c r="F73" s="423">
        <v>0</v>
      </c>
      <c r="G73" s="423">
        <v>15</v>
      </c>
      <c r="H73" s="420">
        <v>10</v>
      </c>
      <c r="I73" s="420">
        <v>10</v>
      </c>
      <c r="J73" s="420">
        <v>30</v>
      </c>
      <c r="K73" s="420">
        <f>+D73+E73+F73+G73+H73+I73+J73</f>
        <v>85</v>
      </c>
      <c r="L73" s="383">
        <v>2</v>
      </c>
      <c r="M73" s="114"/>
    </row>
    <row r="74" spans="1:13" ht="49.5" customHeight="1" x14ac:dyDescent="0.25">
      <c r="A74" s="1608"/>
      <c r="B74" s="518" t="s">
        <v>564</v>
      </c>
      <c r="C74" s="421" t="s">
        <v>139</v>
      </c>
      <c r="D74" s="424">
        <v>15</v>
      </c>
      <c r="E74" s="424">
        <v>5</v>
      </c>
      <c r="F74" s="424">
        <v>0</v>
      </c>
      <c r="G74" s="424">
        <v>15</v>
      </c>
      <c r="H74" s="421">
        <v>10</v>
      </c>
      <c r="I74" s="421">
        <v>10</v>
      </c>
      <c r="J74" s="421">
        <v>30</v>
      </c>
      <c r="K74" s="421">
        <v>85</v>
      </c>
      <c r="L74" s="386">
        <v>2</v>
      </c>
      <c r="M74" s="77"/>
    </row>
    <row r="75" spans="1:13" ht="42" customHeight="1" thickBot="1" x14ac:dyDescent="0.3">
      <c r="A75" s="1607"/>
      <c r="B75" s="521" t="s">
        <v>549</v>
      </c>
      <c r="C75" s="435" t="s">
        <v>139</v>
      </c>
      <c r="D75" s="436">
        <v>15</v>
      </c>
      <c r="E75" s="435">
        <v>5</v>
      </c>
      <c r="F75" s="436">
        <v>0</v>
      </c>
      <c r="G75" s="436">
        <v>15</v>
      </c>
      <c r="H75" s="435">
        <v>10</v>
      </c>
      <c r="I75" s="435">
        <v>10</v>
      </c>
      <c r="J75" s="435">
        <v>30</v>
      </c>
      <c r="K75" s="435">
        <v>85</v>
      </c>
      <c r="L75" s="435">
        <v>2</v>
      </c>
      <c r="M75" s="373"/>
    </row>
    <row r="76" spans="1:13" ht="53.25" customHeight="1" thickBot="1" x14ac:dyDescent="0.3">
      <c r="A76" s="569">
        <v>34</v>
      </c>
      <c r="B76" s="566" t="s">
        <v>371</v>
      </c>
      <c r="C76" s="404" t="s">
        <v>139</v>
      </c>
      <c r="D76" s="404">
        <v>15</v>
      </c>
      <c r="E76" s="403">
        <v>5</v>
      </c>
      <c r="F76" s="403">
        <v>0</v>
      </c>
      <c r="G76" s="403">
        <v>15</v>
      </c>
      <c r="H76" s="404">
        <v>10</v>
      </c>
      <c r="I76" s="404">
        <v>10</v>
      </c>
      <c r="J76" s="404">
        <v>30</v>
      </c>
      <c r="K76" s="404">
        <v>85</v>
      </c>
      <c r="L76" s="469">
        <v>2</v>
      </c>
      <c r="M76" s="365"/>
    </row>
    <row r="77" spans="1:13" ht="45" customHeight="1" thickBot="1" x14ac:dyDescent="0.3">
      <c r="A77" s="570">
        <v>35</v>
      </c>
      <c r="B77" s="567" t="s">
        <v>378</v>
      </c>
      <c r="C77" s="502" t="s">
        <v>139</v>
      </c>
      <c r="D77" s="511">
        <v>15</v>
      </c>
      <c r="E77" s="511">
        <v>5</v>
      </c>
      <c r="F77" s="511">
        <v>15</v>
      </c>
      <c r="G77" s="511">
        <v>15</v>
      </c>
      <c r="H77" s="502">
        <v>10</v>
      </c>
      <c r="I77" s="502">
        <v>10</v>
      </c>
      <c r="J77" s="502">
        <v>30</v>
      </c>
      <c r="K77" s="502">
        <v>100</v>
      </c>
      <c r="L77" s="502">
        <v>2</v>
      </c>
      <c r="M77" s="359"/>
    </row>
    <row r="78" spans="1:13" ht="80.25" customHeight="1" thickBot="1" x14ac:dyDescent="0.3">
      <c r="A78" s="571">
        <v>36</v>
      </c>
      <c r="B78" s="566" t="s">
        <v>383</v>
      </c>
      <c r="C78" s="404" t="s">
        <v>139</v>
      </c>
      <c r="D78" s="403">
        <v>15</v>
      </c>
      <c r="E78" s="403">
        <v>0</v>
      </c>
      <c r="F78" s="403">
        <v>0</v>
      </c>
      <c r="G78" s="403">
        <v>15</v>
      </c>
      <c r="H78" s="404">
        <v>10</v>
      </c>
      <c r="I78" s="404">
        <v>10</v>
      </c>
      <c r="J78" s="404">
        <v>30</v>
      </c>
      <c r="K78" s="404">
        <v>55</v>
      </c>
      <c r="L78" s="404">
        <v>1</v>
      </c>
      <c r="M78" s="365"/>
    </row>
    <row r="79" spans="1:13" ht="54.75" customHeight="1" thickBot="1" x14ac:dyDescent="0.3">
      <c r="A79" s="572">
        <v>37</v>
      </c>
      <c r="B79" s="566" t="s">
        <v>387</v>
      </c>
      <c r="C79" s="404" t="s">
        <v>139</v>
      </c>
      <c r="D79" s="403">
        <v>15</v>
      </c>
      <c r="E79" s="403">
        <v>0</v>
      </c>
      <c r="F79" s="403">
        <v>0</v>
      </c>
      <c r="G79" s="403">
        <v>15</v>
      </c>
      <c r="H79" s="404">
        <v>10</v>
      </c>
      <c r="I79" s="404">
        <v>10</v>
      </c>
      <c r="J79" s="404">
        <v>10</v>
      </c>
      <c r="K79" s="404">
        <v>45</v>
      </c>
      <c r="L79" s="469">
        <v>0</v>
      </c>
      <c r="M79" s="365"/>
    </row>
    <row r="80" spans="1:13" ht="56.25" customHeight="1" thickBot="1" x14ac:dyDescent="0.3">
      <c r="A80" s="573">
        <v>38</v>
      </c>
      <c r="B80" s="568" t="s">
        <v>538</v>
      </c>
      <c r="C80" s="503" t="s">
        <v>139</v>
      </c>
      <c r="D80" s="512">
        <v>15</v>
      </c>
      <c r="E80" s="512">
        <v>0</v>
      </c>
      <c r="F80" s="512">
        <v>0</v>
      </c>
      <c r="G80" s="512">
        <v>15</v>
      </c>
      <c r="H80" s="503">
        <v>10</v>
      </c>
      <c r="I80" s="503">
        <v>10</v>
      </c>
      <c r="J80" s="503">
        <v>30</v>
      </c>
      <c r="K80" s="503">
        <v>65</v>
      </c>
      <c r="L80" s="505">
        <v>1</v>
      </c>
      <c r="M80" s="373"/>
    </row>
    <row r="81" spans="1:13" ht="31.5" customHeight="1" thickBot="1" x14ac:dyDescent="0.3">
      <c r="A81" s="429">
        <v>39</v>
      </c>
      <c r="B81" s="523" t="s">
        <v>390</v>
      </c>
      <c r="C81" s="419" t="s">
        <v>139</v>
      </c>
      <c r="D81" s="428">
        <v>15</v>
      </c>
      <c r="E81" s="428">
        <v>5</v>
      </c>
      <c r="F81" s="428">
        <v>0</v>
      </c>
      <c r="G81" s="428">
        <v>15</v>
      </c>
      <c r="H81" s="419">
        <v>10</v>
      </c>
      <c r="I81" s="419">
        <v>10</v>
      </c>
      <c r="J81" s="419">
        <v>30</v>
      </c>
      <c r="K81" s="419">
        <f>SUM(D81:J81)</f>
        <v>85</v>
      </c>
      <c r="L81" s="465">
        <v>2</v>
      </c>
      <c r="M81" s="359"/>
    </row>
    <row r="82" spans="1:13" ht="31.5" customHeight="1" thickBot="1" x14ac:dyDescent="0.3">
      <c r="A82" s="389">
        <v>40</v>
      </c>
      <c r="B82" s="535" t="s">
        <v>773</v>
      </c>
      <c r="C82" s="404" t="s">
        <v>139</v>
      </c>
      <c r="D82" s="403">
        <v>15</v>
      </c>
      <c r="E82" s="403">
        <v>5</v>
      </c>
      <c r="F82" s="403">
        <v>0</v>
      </c>
      <c r="G82" s="403">
        <v>15</v>
      </c>
      <c r="H82" s="404">
        <v>10</v>
      </c>
      <c r="I82" s="404">
        <v>10</v>
      </c>
      <c r="J82" s="404">
        <v>30</v>
      </c>
      <c r="K82" s="404">
        <f>SUM(D82:J82)</f>
        <v>85</v>
      </c>
      <c r="L82" s="469">
        <v>2</v>
      </c>
      <c r="M82" s="365"/>
    </row>
    <row r="83" spans="1:13" ht="26.25" customHeight="1" thickBot="1" x14ac:dyDescent="0.3">
      <c r="A83" s="430">
        <v>41</v>
      </c>
      <c r="B83" s="523" t="s">
        <v>774</v>
      </c>
      <c r="C83" s="419" t="s">
        <v>139</v>
      </c>
      <c r="D83" s="428">
        <v>15</v>
      </c>
      <c r="E83" s="428">
        <v>5</v>
      </c>
      <c r="F83" s="428">
        <v>0</v>
      </c>
      <c r="G83" s="428">
        <v>15</v>
      </c>
      <c r="H83" s="419">
        <v>10</v>
      </c>
      <c r="I83" s="419">
        <v>10</v>
      </c>
      <c r="J83" s="419">
        <v>30</v>
      </c>
      <c r="K83" s="419">
        <f>SUM(D83:J83)</f>
        <v>85</v>
      </c>
      <c r="L83" s="465">
        <v>2</v>
      </c>
      <c r="M83" s="359"/>
    </row>
    <row r="84" spans="1:13" ht="48.75" customHeight="1" x14ac:dyDescent="0.25">
      <c r="A84" s="1598">
        <v>42</v>
      </c>
      <c r="B84" s="536" t="s">
        <v>597</v>
      </c>
      <c r="C84" s="418" t="s">
        <v>139</v>
      </c>
      <c r="D84" s="423">
        <v>15</v>
      </c>
      <c r="E84" s="427">
        <v>5</v>
      </c>
      <c r="F84" s="427"/>
      <c r="G84" s="427">
        <v>15</v>
      </c>
      <c r="H84" s="418">
        <v>10</v>
      </c>
      <c r="I84" s="418">
        <v>10</v>
      </c>
      <c r="J84" s="418">
        <v>30</v>
      </c>
      <c r="K84" s="418">
        <v>65</v>
      </c>
      <c r="L84" s="383">
        <v>1</v>
      </c>
      <c r="M84" s="114"/>
    </row>
    <row r="85" spans="1:13" ht="22.5" customHeight="1" x14ac:dyDescent="0.25">
      <c r="A85" s="1599"/>
      <c r="B85" s="537" t="s">
        <v>603</v>
      </c>
      <c r="C85" s="421" t="s">
        <v>139</v>
      </c>
      <c r="D85" s="428">
        <v>15</v>
      </c>
      <c r="E85" s="424">
        <v>5</v>
      </c>
      <c r="F85" s="424"/>
      <c r="G85" s="424">
        <v>15</v>
      </c>
      <c r="H85" s="421">
        <v>10</v>
      </c>
      <c r="I85" s="421">
        <v>10</v>
      </c>
      <c r="J85" s="421">
        <v>30</v>
      </c>
      <c r="K85" s="421">
        <v>65</v>
      </c>
      <c r="L85" s="465">
        <v>1</v>
      </c>
      <c r="M85" s="77"/>
    </row>
    <row r="86" spans="1:13" ht="39" customHeight="1" thickBot="1" x14ac:dyDescent="0.3">
      <c r="A86" s="1600"/>
      <c r="B86" s="538" t="s">
        <v>788</v>
      </c>
      <c r="C86" s="422" t="s">
        <v>139</v>
      </c>
      <c r="D86" s="425">
        <v>15</v>
      </c>
      <c r="E86" s="426">
        <v>5</v>
      </c>
      <c r="F86" s="431"/>
      <c r="G86" s="431">
        <v>15</v>
      </c>
      <c r="H86" s="426">
        <v>10</v>
      </c>
      <c r="I86" s="426">
        <v>10</v>
      </c>
      <c r="J86" s="426">
        <v>30</v>
      </c>
      <c r="K86" s="426">
        <v>65</v>
      </c>
      <c r="L86" s="384">
        <v>1</v>
      </c>
      <c r="M86" s="373"/>
    </row>
    <row r="87" spans="1:13" ht="26.25" customHeight="1" x14ac:dyDescent="0.25">
      <c r="A87" s="1599">
        <v>43</v>
      </c>
      <c r="B87" s="539" t="s">
        <v>610</v>
      </c>
      <c r="C87" s="380" t="s">
        <v>139</v>
      </c>
      <c r="D87" s="379">
        <v>15</v>
      </c>
      <c r="E87" s="379">
        <v>5</v>
      </c>
      <c r="F87" s="379"/>
      <c r="G87" s="379">
        <v>15</v>
      </c>
      <c r="H87" s="380">
        <v>10</v>
      </c>
      <c r="I87" s="380">
        <v>10</v>
      </c>
      <c r="J87" s="380">
        <v>30</v>
      </c>
      <c r="K87" s="380">
        <v>65</v>
      </c>
      <c r="L87" s="470">
        <v>1</v>
      </c>
      <c r="M87" s="114"/>
    </row>
    <row r="88" spans="1:13" ht="26.25" customHeight="1" thickBot="1" x14ac:dyDescent="0.3">
      <c r="A88" s="1599"/>
      <c r="B88" s="540" t="s">
        <v>615</v>
      </c>
      <c r="C88" s="419" t="s">
        <v>139</v>
      </c>
      <c r="D88" s="428">
        <v>15</v>
      </c>
      <c r="E88" s="428">
        <v>5</v>
      </c>
      <c r="F88" s="419"/>
      <c r="G88" s="428">
        <v>15</v>
      </c>
      <c r="H88" s="419">
        <v>10</v>
      </c>
      <c r="I88" s="419">
        <v>10</v>
      </c>
      <c r="J88" s="419">
        <v>30</v>
      </c>
      <c r="K88" s="419">
        <v>65</v>
      </c>
      <c r="L88" s="465">
        <v>1</v>
      </c>
      <c r="M88" s="359"/>
    </row>
    <row r="89" spans="1:13" ht="34.5" customHeight="1" x14ac:dyDescent="0.25">
      <c r="A89" s="1598">
        <v>44</v>
      </c>
      <c r="B89" s="541" t="s">
        <v>572</v>
      </c>
      <c r="C89" s="418" t="s">
        <v>139</v>
      </c>
      <c r="D89" s="427">
        <v>0</v>
      </c>
      <c r="E89" s="427">
        <v>5</v>
      </c>
      <c r="F89" s="427">
        <v>0</v>
      </c>
      <c r="G89" s="427">
        <v>15</v>
      </c>
      <c r="H89" s="418">
        <v>10</v>
      </c>
      <c r="I89" s="418">
        <v>10</v>
      </c>
      <c r="J89" s="418">
        <v>30</v>
      </c>
      <c r="K89" s="418">
        <f>SUM(D89:J89)</f>
        <v>70</v>
      </c>
      <c r="L89" s="396">
        <v>2</v>
      </c>
      <c r="M89" s="114"/>
    </row>
    <row r="90" spans="1:13" ht="17.25" customHeight="1" x14ac:dyDescent="0.25">
      <c r="A90" s="1599"/>
      <c r="B90" s="519" t="s">
        <v>573</v>
      </c>
      <c r="C90" s="432" t="s">
        <v>139</v>
      </c>
      <c r="D90" s="433">
        <v>0</v>
      </c>
      <c r="E90" s="433">
        <v>5</v>
      </c>
      <c r="F90" s="433">
        <v>0</v>
      </c>
      <c r="G90" s="433">
        <v>15</v>
      </c>
      <c r="H90" s="432">
        <v>10</v>
      </c>
      <c r="I90" s="432">
        <v>10</v>
      </c>
      <c r="J90" s="432">
        <v>30</v>
      </c>
      <c r="K90" s="432">
        <f>SUM(D90:J90)</f>
        <v>70</v>
      </c>
      <c r="L90" s="387">
        <v>1</v>
      </c>
      <c r="M90" s="77"/>
    </row>
    <row r="91" spans="1:13" ht="16.5" customHeight="1" thickBot="1" x14ac:dyDescent="0.3">
      <c r="A91" s="1600"/>
      <c r="B91" s="520" t="s">
        <v>574</v>
      </c>
      <c r="C91" s="422" t="s">
        <v>139</v>
      </c>
      <c r="D91" s="425">
        <v>0</v>
      </c>
      <c r="E91" s="422">
        <v>5</v>
      </c>
      <c r="F91" s="425">
        <v>0</v>
      </c>
      <c r="G91" s="425">
        <v>15</v>
      </c>
      <c r="H91" s="422">
        <v>10</v>
      </c>
      <c r="I91" s="422">
        <v>10</v>
      </c>
      <c r="J91" s="422">
        <v>30</v>
      </c>
      <c r="K91" s="422">
        <v>70</v>
      </c>
      <c r="L91" s="384">
        <v>1</v>
      </c>
      <c r="M91" s="373"/>
    </row>
    <row r="92" spans="1:13" ht="39.75" customHeight="1" x14ac:dyDescent="0.25">
      <c r="A92" s="1601">
        <v>45</v>
      </c>
      <c r="B92" s="517" t="s">
        <v>415</v>
      </c>
      <c r="C92" s="420" t="s">
        <v>139</v>
      </c>
      <c r="D92" s="423">
        <v>0</v>
      </c>
      <c r="E92" s="423">
        <v>5</v>
      </c>
      <c r="F92" s="423">
        <v>0</v>
      </c>
      <c r="G92" s="423">
        <v>15</v>
      </c>
      <c r="H92" s="420">
        <v>10</v>
      </c>
      <c r="I92" s="420">
        <v>10</v>
      </c>
      <c r="J92" s="420">
        <v>30</v>
      </c>
      <c r="K92" s="420">
        <v>70</v>
      </c>
      <c r="L92" s="383">
        <v>1</v>
      </c>
      <c r="M92" s="114"/>
    </row>
    <row r="93" spans="1:13" ht="35.25" customHeight="1" x14ac:dyDescent="0.25">
      <c r="A93" s="1597"/>
      <c r="B93" s="518" t="s">
        <v>416</v>
      </c>
      <c r="C93" s="421" t="s">
        <v>139</v>
      </c>
      <c r="D93" s="424">
        <v>0</v>
      </c>
      <c r="E93" s="424">
        <v>5</v>
      </c>
      <c r="F93" s="424">
        <v>0</v>
      </c>
      <c r="G93" s="424">
        <v>15</v>
      </c>
      <c r="H93" s="421">
        <v>10</v>
      </c>
      <c r="I93" s="421">
        <v>10</v>
      </c>
      <c r="J93" s="421">
        <v>30</v>
      </c>
      <c r="K93" s="421">
        <v>70</v>
      </c>
      <c r="L93" s="386">
        <v>1</v>
      </c>
      <c r="M93" s="77"/>
    </row>
    <row r="94" spans="1:13" ht="31.5" customHeight="1" thickBot="1" x14ac:dyDescent="0.3">
      <c r="A94" s="1602"/>
      <c r="B94" s="520" t="s">
        <v>417</v>
      </c>
      <c r="C94" s="422" t="s">
        <v>139</v>
      </c>
      <c r="D94" s="425">
        <v>0</v>
      </c>
      <c r="E94" s="425">
        <v>5</v>
      </c>
      <c r="F94" s="425">
        <v>0</v>
      </c>
      <c r="G94" s="425">
        <v>15</v>
      </c>
      <c r="H94" s="422">
        <v>10</v>
      </c>
      <c r="I94" s="422">
        <v>10</v>
      </c>
      <c r="J94" s="422">
        <v>30</v>
      </c>
      <c r="K94" s="422">
        <v>70</v>
      </c>
      <c r="L94" s="384">
        <v>1</v>
      </c>
      <c r="M94" s="373"/>
    </row>
    <row r="95" spans="1:13" ht="47.25" customHeight="1" x14ac:dyDescent="0.25">
      <c r="A95" s="1601">
        <v>46</v>
      </c>
      <c r="B95" s="517" t="s">
        <v>432</v>
      </c>
      <c r="C95" s="420" t="s">
        <v>139</v>
      </c>
      <c r="D95" s="423">
        <v>15</v>
      </c>
      <c r="E95" s="423">
        <v>5</v>
      </c>
      <c r="F95" s="423">
        <v>0</v>
      </c>
      <c r="G95" s="423">
        <v>15</v>
      </c>
      <c r="H95" s="420">
        <v>10</v>
      </c>
      <c r="I95" s="420">
        <v>10</v>
      </c>
      <c r="J95" s="420">
        <v>30</v>
      </c>
      <c r="K95" s="420">
        <v>85</v>
      </c>
      <c r="L95" s="383">
        <v>2</v>
      </c>
      <c r="M95" s="114"/>
    </row>
    <row r="96" spans="1:13" ht="22.5" customHeight="1" x14ac:dyDescent="0.25">
      <c r="A96" s="1597"/>
      <c r="B96" s="518" t="s">
        <v>417</v>
      </c>
      <c r="C96" s="421" t="s">
        <v>139</v>
      </c>
      <c r="D96" s="424">
        <v>0</v>
      </c>
      <c r="E96" s="424">
        <v>5</v>
      </c>
      <c r="F96" s="424">
        <v>0</v>
      </c>
      <c r="G96" s="424">
        <v>15</v>
      </c>
      <c r="H96" s="421">
        <v>10</v>
      </c>
      <c r="I96" s="421">
        <v>10</v>
      </c>
      <c r="J96" s="421">
        <v>30</v>
      </c>
      <c r="K96" s="421">
        <v>70</v>
      </c>
      <c r="L96" s="386">
        <v>1</v>
      </c>
      <c r="M96" s="77"/>
    </row>
    <row r="97" spans="1:13" ht="30" customHeight="1" x14ac:dyDescent="0.25">
      <c r="A97" s="1597"/>
      <c r="B97" s="519" t="s">
        <v>433</v>
      </c>
      <c r="C97" s="432" t="s">
        <v>139</v>
      </c>
      <c r="D97" s="424">
        <v>15</v>
      </c>
      <c r="E97" s="424">
        <v>5</v>
      </c>
      <c r="F97" s="424">
        <v>0</v>
      </c>
      <c r="G97" s="424">
        <v>15</v>
      </c>
      <c r="H97" s="421">
        <v>10</v>
      </c>
      <c r="I97" s="421">
        <v>10</v>
      </c>
      <c r="J97" s="421">
        <v>30</v>
      </c>
      <c r="K97" s="421">
        <v>85</v>
      </c>
      <c r="L97" s="386">
        <v>2</v>
      </c>
      <c r="M97" s="77"/>
    </row>
    <row r="98" spans="1:13" ht="53.25" customHeight="1" thickBot="1" x14ac:dyDescent="0.3">
      <c r="A98" s="1602"/>
      <c r="B98" s="520" t="s">
        <v>783</v>
      </c>
      <c r="C98" s="422" t="s">
        <v>139</v>
      </c>
      <c r="D98" s="425">
        <v>15</v>
      </c>
      <c r="E98" s="425">
        <v>5</v>
      </c>
      <c r="F98" s="425">
        <v>0</v>
      </c>
      <c r="G98" s="425">
        <v>15</v>
      </c>
      <c r="H98" s="422">
        <v>10</v>
      </c>
      <c r="I98" s="422">
        <v>10</v>
      </c>
      <c r="J98" s="422">
        <v>30</v>
      </c>
      <c r="K98" s="422">
        <v>85</v>
      </c>
      <c r="L98" s="384">
        <v>2</v>
      </c>
      <c r="M98" s="373"/>
    </row>
    <row r="99" spans="1:13" ht="24" customHeight="1" x14ac:dyDescent="0.25">
      <c r="A99" s="1601">
        <v>47</v>
      </c>
      <c r="B99" s="517" t="s">
        <v>784</v>
      </c>
      <c r="C99" s="420" t="s">
        <v>139</v>
      </c>
      <c r="D99" s="423">
        <v>15</v>
      </c>
      <c r="E99" s="423">
        <v>5</v>
      </c>
      <c r="F99" s="423">
        <v>0</v>
      </c>
      <c r="G99" s="423">
        <v>15</v>
      </c>
      <c r="H99" s="420">
        <v>10</v>
      </c>
      <c r="I99" s="420">
        <v>10</v>
      </c>
      <c r="J99" s="420">
        <v>30</v>
      </c>
      <c r="K99" s="420">
        <v>85</v>
      </c>
      <c r="L99" s="383">
        <v>2</v>
      </c>
      <c r="M99" s="114"/>
    </row>
    <row r="100" spans="1:13" ht="31.5" customHeight="1" x14ac:dyDescent="0.25">
      <c r="A100" s="1597"/>
      <c r="B100" s="518" t="s">
        <v>417</v>
      </c>
      <c r="C100" s="421" t="s">
        <v>139</v>
      </c>
      <c r="D100" s="424">
        <v>0</v>
      </c>
      <c r="E100" s="424">
        <v>5</v>
      </c>
      <c r="F100" s="424">
        <v>0</v>
      </c>
      <c r="G100" s="424">
        <v>15</v>
      </c>
      <c r="H100" s="421">
        <v>10</v>
      </c>
      <c r="I100" s="421">
        <v>10</v>
      </c>
      <c r="J100" s="421">
        <v>30</v>
      </c>
      <c r="K100" s="421">
        <v>70</v>
      </c>
      <c r="L100" s="386">
        <v>1</v>
      </c>
      <c r="M100" s="77"/>
    </row>
    <row r="101" spans="1:13" ht="26.25" customHeight="1" x14ac:dyDescent="0.25">
      <c r="A101" s="1597"/>
      <c r="B101" s="518" t="s">
        <v>785</v>
      </c>
      <c r="C101" s="421" t="s">
        <v>139</v>
      </c>
      <c r="D101" s="424">
        <v>15</v>
      </c>
      <c r="E101" s="424">
        <v>5</v>
      </c>
      <c r="F101" s="424">
        <v>0</v>
      </c>
      <c r="G101" s="424">
        <v>15</v>
      </c>
      <c r="H101" s="421">
        <v>10</v>
      </c>
      <c r="I101" s="421">
        <v>10</v>
      </c>
      <c r="J101" s="421">
        <v>30</v>
      </c>
      <c r="K101" s="421">
        <v>85</v>
      </c>
      <c r="L101" s="386">
        <v>2</v>
      </c>
      <c r="M101" s="77"/>
    </row>
    <row r="102" spans="1:13" ht="39.75" customHeight="1" thickBot="1" x14ac:dyDescent="0.3">
      <c r="A102" s="1602"/>
      <c r="B102" s="522" t="s">
        <v>463</v>
      </c>
      <c r="C102" s="422" t="s">
        <v>139</v>
      </c>
      <c r="D102" s="425">
        <v>0</v>
      </c>
      <c r="E102" s="425">
        <v>5</v>
      </c>
      <c r="F102" s="425">
        <v>0</v>
      </c>
      <c r="G102" s="425">
        <v>15</v>
      </c>
      <c r="H102" s="422">
        <v>10</v>
      </c>
      <c r="I102" s="422">
        <v>10</v>
      </c>
      <c r="J102" s="422">
        <v>30</v>
      </c>
      <c r="K102" s="422">
        <v>70</v>
      </c>
      <c r="L102" s="384">
        <v>1</v>
      </c>
      <c r="M102" s="373"/>
    </row>
    <row r="103" spans="1:13" ht="30" customHeight="1" x14ac:dyDescent="0.25">
      <c r="A103" s="1597">
        <v>48</v>
      </c>
      <c r="B103" s="523" t="s">
        <v>417</v>
      </c>
      <c r="C103" s="380" t="s">
        <v>139</v>
      </c>
      <c r="D103" s="379">
        <v>0</v>
      </c>
      <c r="E103" s="379">
        <v>5</v>
      </c>
      <c r="F103" s="379">
        <v>0</v>
      </c>
      <c r="G103" s="379">
        <v>15</v>
      </c>
      <c r="H103" s="380">
        <v>10</v>
      </c>
      <c r="I103" s="380">
        <v>10</v>
      </c>
      <c r="J103" s="380">
        <v>30</v>
      </c>
      <c r="K103" s="380">
        <v>70</v>
      </c>
      <c r="L103" s="470">
        <v>1</v>
      </c>
      <c r="M103" s="114"/>
    </row>
    <row r="104" spans="1:13" ht="30" customHeight="1" x14ac:dyDescent="0.25">
      <c r="A104" s="1597"/>
      <c r="B104" s="518" t="s">
        <v>462</v>
      </c>
      <c r="C104" s="421" t="s">
        <v>139</v>
      </c>
      <c r="D104" s="424">
        <v>15</v>
      </c>
      <c r="E104" s="424">
        <v>5</v>
      </c>
      <c r="F104" s="424">
        <v>0</v>
      </c>
      <c r="G104" s="424">
        <v>15</v>
      </c>
      <c r="H104" s="421">
        <v>10</v>
      </c>
      <c r="I104" s="421">
        <v>10</v>
      </c>
      <c r="J104" s="421">
        <v>30</v>
      </c>
      <c r="K104" s="421">
        <v>85</v>
      </c>
      <c r="L104" s="386">
        <v>2</v>
      </c>
      <c r="M104" s="77"/>
    </row>
    <row r="105" spans="1:13" ht="36" customHeight="1" thickBot="1" x14ac:dyDescent="0.3">
      <c r="A105" s="1597"/>
      <c r="B105" s="524" t="s">
        <v>463</v>
      </c>
      <c r="C105" s="432" t="s">
        <v>139</v>
      </c>
      <c r="D105" s="433">
        <v>0</v>
      </c>
      <c r="E105" s="433">
        <v>5</v>
      </c>
      <c r="F105" s="433">
        <v>0</v>
      </c>
      <c r="G105" s="433">
        <v>15</v>
      </c>
      <c r="H105" s="432">
        <v>10</v>
      </c>
      <c r="I105" s="432">
        <v>10</v>
      </c>
      <c r="J105" s="432">
        <v>30</v>
      </c>
      <c r="K105" s="432">
        <v>70</v>
      </c>
      <c r="L105" s="387">
        <v>1</v>
      </c>
      <c r="M105" s="359"/>
    </row>
    <row r="106" spans="1:13" ht="32.25" customHeight="1" x14ac:dyDescent="0.25">
      <c r="A106" s="1601">
        <v>49</v>
      </c>
      <c r="B106" s="517" t="s">
        <v>468</v>
      </c>
      <c r="C106" s="420" t="s">
        <v>139</v>
      </c>
      <c r="D106" s="423">
        <v>0</v>
      </c>
      <c r="E106" s="423">
        <v>5</v>
      </c>
      <c r="F106" s="423">
        <v>0</v>
      </c>
      <c r="G106" s="423">
        <v>15</v>
      </c>
      <c r="H106" s="420">
        <v>10</v>
      </c>
      <c r="I106" s="420">
        <v>10</v>
      </c>
      <c r="J106" s="420">
        <v>30</v>
      </c>
      <c r="K106" s="420">
        <v>70</v>
      </c>
      <c r="L106" s="383">
        <v>1</v>
      </c>
      <c r="M106" s="114"/>
    </row>
    <row r="107" spans="1:13" ht="47.25" customHeight="1" x14ac:dyDescent="0.25">
      <c r="A107" s="1597"/>
      <c r="B107" s="518" t="s">
        <v>786</v>
      </c>
      <c r="C107" s="421" t="s">
        <v>139</v>
      </c>
      <c r="D107" s="424">
        <v>15</v>
      </c>
      <c r="E107" s="424">
        <v>5</v>
      </c>
      <c r="F107" s="424">
        <v>0</v>
      </c>
      <c r="G107" s="424">
        <v>15</v>
      </c>
      <c r="H107" s="421">
        <v>10</v>
      </c>
      <c r="I107" s="421">
        <v>10</v>
      </c>
      <c r="J107" s="421">
        <v>30</v>
      </c>
      <c r="K107" s="421">
        <v>85</v>
      </c>
      <c r="L107" s="386">
        <v>2</v>
      </c>
      <c r="M107" s="77"/>
    </row>
    <row r="108" spans="1:13" ht="32.25" customHeight="1" thickBot="1" x14ac:dyDescent="0.3">
      <c r="A108" s="1602"/>
      <c r="B108" s="520" t="s">
        <v>470</v>
      </c>
      <c r="C108" s="422" t="s">
        <v>139</v>
      </c>
      <c r="D108" s="425">
        <v>15</v>
      </c>
      <c r="E108" s="425">
        <v>5</v>
      </c>
      <c r="F108" s="425">
        <v>0</v>
      </c>
      <c r="G108" s="425">
        <v>15</v>
      </c>
      <c r="H108" s="422">
        <v>10</v>
      </c>
      <c r="I108" s="422">
        <v>10</v>
      </c>
      <c r="J108" s="422">
        <v>30</v>
      </c>
      <c r="K108" s="422">
        <v>85</v>
      </c>
      <c r="L108" s="384">
        <v>2</v>
      </c>
      <c r="M108" s="373"/>
    </row>
    <row r="109" spans="1:13" ht="28.5" customHeight="1" x14ac:dyDescent="0.25">
      <c r="A109" s="1597">
        <v>50</v>
      </c>
      <c r="B109" s="542" t="s">
        <v>479</v>
      </c>
      <c r="C109" s="380" t="s">
        <v>139</v>
      </c>
      <c r="D109" s="379">
        <v>0</v>
      </c>
      <c r="E109" s="379">
        <v>5</v>
      </c>
      <c r="F109" s="379">
        <v>0</v>
      </c>
      <c r="G109" s="379">
        <v>15</v>
      </c>
      <c r="H109" s="380">
        <v>10</v>
      </c>
      <c r="I109" s="380">
        <v>10</v>
      </c>
      <c r="J109" s="380">
        <v>30</v>
      </c>
      <c r="K109" s="380">
        <v>70</v>
      </c>
      <c r="L109" s="470">
        <v>1</v>
      </c>
      <c r="M109" s="471"/>
    </row>
    <row r="110" spans="1:13" ht="36" customHeight="1" thickBot="1" x14ac:dyDescent="0.3">
      <c r="A110" s="1597"/>
      <c r="B110" s="519" t="s">
        <v>787</v>
      </c>
      <c r="C110" s="432" t="s">
        <v>139</v>
      </c>
      <c r="D110" s="433">
        <v>0</v>
      </c>
      <c r="E110" s="433">
        <v>5</v>
      </c>
      <c r="F110" s="433">
        <v>0</v>
      </c>
      <c r="G110" s="433">
        <v>15</v>
      </c>
      <c r="H110" s="432">
        <v>10</v>
      </c>
      <c r="I110" s="432">
        <v>10</v>
      </c>
      <c r="J110" s="432">
        <v>30</v>
      </c>
      <c r="K110" s="432">
        <v>70</v>
      </c>
      <c r="L110" s="387">
        <v>1</v>
      </c>
      <c r="M110" s="359"/>
    </row>
    <row r="111" spans="1:13" ht="28.5" customHeight="1" x14ac:dyDescent="0.25">
      <c r="A111" s="1601">
        <v>51</v>
      </c>
      <c r="B111" s="543" t="s">
        <v>791</v>
      </c>
      <c r="C111" s="420" t="s">
        <v>139</v>
      </c>
      <c r="D111" s="423">
        <v>15</v>
      </c>
      <c r="E111" s="423">
        <v>5</v>
      </c>
      <c r="F111" s="423">
        <v>0</v>
      </c>
      <c r="G111" s="423">
        <v>15</v>
      </c>
      <c r="H111" s="420">
        <v>0</v>
      </c>
      <c r="I111" s="420">
        <v>0</v>
      </c>
      <c r="J111" s="420">
        <v>0</v>
      </c>
      <c r="K111" s="420">
        <f>SUM(D111:J111)</f>
        <v>35</v>
      </c>
      <c r="L111" s="383">
        <v>0</v>
      </c>
      <c r="M111" s="114"/>
    </row>
    <row r="112" spans="1:13" ht="28.5" customHeight="1" x14ac:dyDescent="0.25">
      <c r="A112" s="1597"/>
      <c r="B112" s="544" t="s">
        <v>705</v>
      </c>
      <c r="C112" s="421" t="s">
        <v>139</v>
      </c>
      <c r="D112" s="424">
        <v>15</v>
      </c>
      <c r="E112" s="424">
        <v>5</v>
      </c>
      <c r="F112" s="424">
        <v>0</v>
      </c>
      <c r="G112" s="424">
        <v>15</v>
      </c>
      <c r="H112" s="380">
        <v>10</v>
      </c>
      <c r="I112" s="380">
        <v>10</v>
      </c>
      <c r="J112" s="380">
        <v>30</v>
      </c>
      <c r="K112" s="380">
        <f t="shared" ref="K112:K116" si="4">SUM(D112:J112)</f>
        <v>85</v>
      </c>
      <c r="L112" s="386">
        <v>1</v>
      </c>
      <c r="M112" s="77"/>
    </row>
    <row r="113" spans="1:29" ht="17.25" customHeight="1" thickBot="1" x14ac:dyDescent="0.3">
      <c r="A113" s="1602"/>
      <c r="B113" s="525" t="s">
        <v>792</v>
      </c>
      <c r="C113" s="422" t="s">
        <v>139</v>
      </c>
      <c r="D113" s="425">
        <v>15</v>
      </c>
      <c r="E113" s="422">
        <v>5</v>
      </c>
      <c r="F113" s="425">
        <v>0</v>
      </c>
      <c r="G113" s="425">
        <v>15</v>
      </c>
      <c r="H113" s="426">
        <v>0</v>
      </c>
      <c r="I113" s="426">
        <v>0</v>
      </c>
      <c r="J113" s="426">
        <v>0</v>
      </c>
      <c r="K113" s="422">
        <f t="shared" si="4"/>
        <v>35</v>
      </c>
      <c r="L113" s="384">
        <v>0</v>
      </c>
      <c r="M113" s="373"/>
    </row>
    <row r="114" spans="1:29" ht="18.75" customHeight="1" thickBot="1" x14ac:dyDescent="0.3">
      <c r="A114" s="458">
        <v>52</v>
      </c>
      <c r="B114" s="526" t="s">
        <v>629</v>
      </c>
      <c r="C114" s="388" t="s">
        <v>139</v>
      </c>
      <c r="D114" s="403">
        <v>15</v>
      </c>
      <c r="E114" s="403">
        <v>5</v>
      </c>
      <c r="F114" s="403">
        <v>0</v>
      </c>
      <c r="G114" s="403">
        <v>15</v>
      </c>
      <c r="H114" s="404">
        <v>0</v>
      </c>
      <c r="I114" s="404">
        <v>0</v>
      </c>
      <c r="J114" s="404">
        <v>0</v>
      </c>
      <c r="K114" s="404">
        <f t="shared" si="4"/>
        <v>35</v>
      </c>
      <c r="L114" s="469">
        <v>0</v>
      </c>
      <c r="M114" s="365"/>
    </row>
    <row r="115" spans="1:29" ht="27" customHeight="1" x14ac:dyDescent="0.25">
      <c r="A115" s="1644">
        <v>53</v>
      </c>
      <c r="B115" s="756" t="str">
        <f>+'[25]MAPA DE RIESGOS '!O267</f>
        <v>Socialización del Código de ética vigente de la entidad</v>
      </c>
      <c r="C115" s="757" t="s">
        <v>139</v>
      </c>
      <c r="D115" s="758">
        <v>0</v>
      </c>
      <c r="E115" s="758">
        <v>5</v>
      </c>
      <c r="F115" s="758">
        <v>0</v>
      </c>
      <c r="G115" s="758">
        <v>15</v>
      </c>
      <c r="H115" s="759">
        <v>10</v>
      </c>
      <c r="I115" s="759">
        <v>10</v>
      </c>
      <c r="J115" s="759">
        <v>30</v>
      </c>
      <c r="K115" s="759">
        <f t="shared" si="4"/>
        <v>70</v>
      </c>
      <c r="L115" s="760">
        <v>1</v>
      </c>
      <c r="M115" s="114"/>
    </row>
    <row r="116" spans="1:29" ht="36.75" customHeight="1" thickBot="1" x14ac:dyDescent="0.3">
      <c r="A116" s="1645"/>
      <c r="B116" s="751" t="s">
        <v>975</v>
      </c>
      <c r="C116" s="752" t="s">
        <v>139</v>
      </c>
      <c r="D116" s="753">
        <v>15</v>
      </c>
      <c r="E116" s="753">
        <v>5</v>
      </c>
      <c r="F116" s="753">
        <v>0</v>
      </c>
      <c r="G116" s="753">
        <v>15</v>
      </c>
      <c r="H116" s="754">
        <v>10</v>
      </c>
      <c r="I116" s="754">
        <v>10</v>
      </c>
      <c r="J116" s="754">
        <v>30</v>
      </c>
      <c r="K116" s="754">
        <f t="shared" si="4"/>
        <v>85</v>
      </c>
      <c r="L116" s="755">
        <v>2</v>
      </c>
      <c r="M116" s="373"/>
    </row>
    <row r="117" spans="1:29" ht="14.25" customHeight="1" x14ac:dyDescent="0.25">
      <c r="A117" s="350"/>
      <c r="B117" s="355"/>
      <c r="C117" s="356"/>
      <c r="D117" s="357"/>
      <c r="E117" s="357"/>
      <c r="F117" s="357"/>
      <c r="G117" s="357"/>
      <c r="H117" s="358"/>
      <c r="I117" s="358"/>
      <c r="J117" s="358"/>
      <c r="K117" s="358"/>
      <c r="L117" s="356"/>
      <c r="M117" s="359"/>
    </row>
    <row r="118" spans="1:29" ht="14.25" customHeight="1" x14ac:dyDescent="0.25">
      <c r="A118" s="350"/>
      <c r="B118" s="355"/>
      <c r="C118" s="356"/>
      <c r="D118" s="357"/>
      <c r="E118" s="357"/>
      <c r="F118" s="357"/>
      <c r="G118" s="357"/>
      <c r="H118" s="358"/>
      <c r="I118" s="358"/>
      <c r="J118" s="358"/>
      <c r="K118" s="358"/>
      <c r="L118" s="356"/>
      <c r="M118" s="359"/>
    </row>
    <row r="119" spans="1:29" ht="14.25" customHeight="1" thickBot="1" x14ac:dyDescent="0.3">
      <c r="A119" s="350"/>
      <c r="B119" s="355"/>
      <c r="C119" s="356"/>
      <c r="D119" s="357"/>
      <c r="E119" s="357"/>
      <c r="F119" s="357"/>
      <c r="G119" s="357"/>
      <c r="H119" s="358"/>
      <c r="I119" s="358"/>
      <c r="J119" s="358"/>
      <c r="K119" s="358"/>
      <c r="L119" s="356"/>
      <c r="M119" s="359"/>
    </row>
    <row r="120" spans="1:29" ht="19.5" customHeight="1" x14ac:dyDescent="0.25">
      <c r="A120" s="1650" t="s">
        <v>220</v>
      </c>
      <c r="B120" s="163"/>
      <c r="C120" s="105"/>
      <c r="D120" s="123"/>
      <c r="E120" s="123"/>
      <c r="F120" s="123"/>
      <c r="G120" s="123"/>
      <c r="H120" s="105"/>
      <c r="I120" s="105"/>
      <c r="J120" s="105"/>
      <c r="K120" s="105"/>
      <c r="L120" s="105"/>
      <c r="M120" s="114"/>
      <c r="O120" s="1668" t="s">
        <v>147</v>
      </c>
      <c r="P120" s="1669"/>
      <c r="Q120" s="1669"/>
      <c r="R120" s="1669"/>
      <c r="S120" s="1670"/>
    </row>
    <row r="121" spans="1:29" ht="16.5" customHeight="1" x14ac:dyDescent="0.25">
      <c r="A121" s="1651"/>
      <c r="B121" s="164"/>
      <c r="C121" s="92"/>
      <c r="D121" s="125"/>
      <c r="E121" s="125"/>
      <c r="F121" s="125"/>
      <c r="G121" s="125"/>
      <c r="H121" s="92"/>
      <c r="I121" s="92"/>
      <c r="J121" s="92"/>
      <c r="K121" s="92"/>
      <c r="L121" s="92"/>
      <c r="M121" s="77"/>
      <c r="O121" s="1671"/>
      <c r="P121" s="1672"/>
      <c r="Q121" s="1672"/>
      <c r="R121" s="1672"/>
      <c r="S121" s="1673"/>
    </row>
    <row r="122" spans="1:29" ht="15.75" thickBot="1" x14ac:dyDescent="0.3">
      <c r="A122" s="1652"/>
      <c r="B122" s="161"/>
      <c r="C122" s="93"/>
      <c r="D122" s="162"/>
      <c r="E122" s="126"/>
      <c r="F122" s="162"/>
      <c r="G122" s="162"/>
      <c r="H122" s="93"/>
      <c r="I122" s="93"/>
      <c r="J122" s="93"/>
      <c r="K122" s="93"/>
      <c r="L122" s="93"/>
      <c r="M122" s="79"/>
      <c r="O122" s="1671"/>
      <c r="P122" s="1672"/>
      <c r="Q122" s="1672"/>
      <c r="R122" s="1672"/>
      <c r="S122" s="1673"/>
      <c r="AC122">
        <v>0</v>
      </c>
    </row>
    <row r="123" spans="1:29" ht="15.75" thickBot="1" x14ac:dyDescent="0.3">
      <c r="O123" s="1671"/>
      <c r="P123" s="1672"/>
      <c r="Q123" s="1672"/>
      <c r="R123" s="1672"/>
      <c r="S123" s="1673"/>
      <c r="AC123">
        <v>2</v>
      </c>
    </row>
    <row r="124" spans="1:29" ht="30" customHeight="1" thickBot="1" x14ac:dyDescent="0.3">
      <c r="B124" s="1677" t="s">
        <v>141</v>
      </c>
      <c r="C124" s="1634"/>
      <c r="D124" s="1634"/>
      <c r="E124" s="1634"/>
      <c r="F124" s="1634"/>
      <c r="G124" s="1634"/>
      <c r="H124" s="1634"/>
      <c r="I124" s="1634"/>
      <c r="J124" s="1634"/>
      <c r="K124" s="1634"/>
      <c r="L124" s="1634"/>
      <c r="M124" s="1635"/>
      <c r="O124" s="1671"/>
      <c r="P124" s="1672"/>
      <c r="Q124" s="1672"/>
      <c r="R124" s="1672"/>
      <c r="S124" s="1673"/>
    </row>
    <row r="125" spans="1:29" ht="15.75" thickBot="1" x14ac:dyDescent="0.3">
      <c r="O125" s="1674"/>
      <c r="P125" s="1675"/>
      <c r="Q125" s="1675"/>
      <c r="R125" s="1675"/>
      <c r="S125" s="1676"/>
    </row>
    <row r="126" spans="1:29" ht="31.5" customHeight="1" thickBot="1" x14ac:dyDescent="0.3">
      <c r="B126" s="1633" t="s">
        <v>142</v>
      </c>
      <c r="C126" s="1634"/>
      <c r="D126" s="1634"/>
      <c r="E126" s="1634"/>
      <c r="F126" s="1634"/>
      <c r="G126" s="1634"/>
      <c r="H126" s="1634"/>
      <c r="I126" s="1634"/>
      <c r="J126" s="1634"/>
      <c r="K126" s="1634"/>
      <c r="L126" s="1634"/>
      <c r="M126" s="1635"/>
    </row>
    <row r="127" spans="1:29" ht="15.75" customHeight="1" thickBot="1" x14ac:dyDescent="0.3">
      <c r="O127" s="1636" t="s">
        <v>221</v>
      </c>
      <c r="P127" s="1636"/>
      <c r="Q127" s="1636"/>
      <c r="R127" s="1636"/>
      <c r="S127" s="1636"/>
    </row>
    <row r="128" spans="1:29" ht="27" customHeight="1" thickBot="1" x14ac:dyDescent="0.3">
      <c r="B128" s="1637" t="s">
        <v>222</v>
      </c>
      <c r="C128" s="1638"/>
      <c r="D128" s="1638"/>
      <c r="E128" s="1638"/>
      <c r="F128" s="1638"/>
      <c r="G128" s="1638"/>
      <c r="H128" s="1638"/>
      <c r="I128" s="1638"/>
      <c r="J128" s="1638"/>
      <c r="K128" s="1638"/>
      <c r="L128" s="1638"/>
      <c r="M128" s="1639"/>
      <c r="O128" s="1636"/>
      <c r="P128" s="1636"/>
      <c r="Q128" s="1636"/>
      <c r="R128" s="1636"/>
      <c r="S128" s="1636"/>
      <c r="AC128" t="s">
        <v>144</v>
      </c>
    </row>
    <row r="129" spans="15:29" ht="15" customHeight="1" x14ac:dyDescent="0.25">
      <c r="O129" s="1636"/>
      <c r="P129" s="1636"/>
      <c r="Q129" s="1636"/>
      <c r="R129" s="1636"/>
      <c r="S129" s="1636"/>
      <c r="AC129" t="s">
        <v>145</v>
      </c>
    </row>
    <row r="130" spans="15:29" ht="55.5" customHeight="1" x14ac:dyDescent="0.25">
      <c r="O130" s="1636"/>
      <c r="P130" s="1636"/>
      <c r="Q130" s="1636"/>
      <c r="R130" s="1636"/>
      <c r="S130" s="1636"/>
    </row>
  </sheetData>
  <mergeCells count="136">
    <mergeCell ref="A115:A116"/>
    <mergeCell ref="A7:A8"/>
    <mergeCell ref="O7:P7"/>
    <mergeCell ref="Q7:R7"/>
    <mergeCell ref="O8:P8"/>
    <mergeCell ref="Q8:R8"/>
    <mergeCell ref="A120:A122"/>
    <mergeCell ref="A2:M2"/>
    <mergeCell ref="B3:B4"/>
    <mergeCell ref="C3:C4"/>
    <mergeCell ref="D3:K3"/>
    <mergeCell ref="L3:M3"/>
    <mergeCell ref="A3:A4"/>
    <mergeCell ref="A5:A6"/>
    <mergeCell ref="A12:A14"/>
    <mergeCell ref="O120:S125"/>
    <mergeCell ref="B124:M124"/>
    <mergeCell ref="A28:A29"/>
    <mergeCell ref="A30:A31"/>
    <mergeCell ref="A32:A33"/>
    <mergeCell ref="A38:A40"/>
    <mergeCell ref="A15:A16"/>
    <mergeCell ref="A17:A18"/>
    <mergeCell ref="A19:A20"/>
    <mergeCell ref="A23:A25"/>
    <mergeCell ref="B126:M126"/>
    <mergeCell ref="O127:S130"/>
    <mergeCell ref="B128:M128"/>
    <mergeCell ref="O5:P6"/>
    <mergeCell ref="Q5:R6"/>
    <mergeCell ref="C41:C43"/>
    <mergeCell ref="D41:D43"/>
    <mergeCell ref="E41:E43"/>
    <mergeCell ref="H38:H40"/>
    <mergeCell ref="I38:I40"/>
    <mergeCell ref="J38:J40"/>
    <mergeCell ref="K38:K40"/>
    <mergeCell ref="L38:L40"/>
    <mergeCell ref="C38:C40"/>
    <mergeCell ref="D38:D40"/>
    <mergeCell ref="E38:E40"/>
    <mergeCell ref="F38:F40"/>
    <mergeCell ref="G38:G40"/>
    <mergeCell ref="C47:C49"/>
    <mergeCell ref="D47:D49"/>
    <mergeCell ref="B38:B40"/>
    <mergeCell ref="K47:K49"/>
    <mergeCell ref="L47:L49"/>
    <mergeCell ref="A26:A27"/>
    <mergeCell ref="K41:K43"/>
    <mergeCell ref="L41:L43"/>
    <mergeCell ref="A44:A46"/>
    <mergeCell ref="B44:B46"/>
    <mergeCell ref="C44:C46"/>
    <mergeCell ref="D44:D46"/>
    <mergeCell ref="E44:E46"/>
    <mergeCell ref="F44:F46"/>
    <mergeCell ref="G44:G46"/>
    <mergeCell ref="H44:H46"/>
    <mergeCell ref="I44:I46"/>
    <mergeCell ref="J44:J46"/>
    <mergeCell ref="K44:K46"/>
    <mergeCell ref="L44:L46"/>
    <mergeCell ref="F41:F43"/>
    <mergeCell ref="G41:G43"/>
    <mergeCell ref="H41:H43"/>
    <mergeCell ref="I41:I43"/>
    <mergeCell ref="J41:J43"/>
    <mergeCell ref="A41:A43"/>
    <mergeCell ref="B41:B43"/>
    <mergeCell ref="L50:L52"/>
    <mergeCell ref="F47:F49"/>
    <mergeCell ref="G47:G49"/>
    <mergeCell ref="H47:H49"/>
    <mergeCell ref="I47:I49"/>
    <mergeCell ref="J47:J49"/>
    <mergeCell ref="A47:A49"/>
    <mergeCell ref="B47:B49"/>
    <mergeCell ref="E47:E49"/>
    <mergeCell ref="A50:A52"/>
    <mergeCell ref="B50:B52"/>
    <mergeCell ref="C50:C52"/>
    <mergeCell ref="D50:D52"/>
    <mergeCell ref="E50:E52"/>
    <mergeCell ref="F50:F52"/>
    <mergeCell ref="G50:G52"/>
    <mergeCell ref="H50:H52"/>
    <mergeCell ref="I50:I52"/>
    <mergeCell ref="J50:J52"/>
    <mergeCell ref="K50:K52"/>
    <mergeCell ref="A56:A58"/>
    <mergeCell ref="B56:B58"/>
    <mergeCell ref="L56:L58"/>
    <mergeCell ref="F53:F55"/>
    <mergeCell ref="G53:G55"/>
    <mergeCell ref="H53:H55"/>
    <mergeCell ref="I53:I55"/>
    <mergeCell ref="J53:J55"/>
    <mergeCell ref="A53:A55"/>
    <mergeCell ref="B53:B55"/>
    <mergeCell ref="C53:C55"/>
    <mergeCell ref="D53:D55"/>
    <mergeCell ref="E53:E55"/>
    <mergeCell ref="C56:C58"/>
    <mergeCell ref="D56:D58"/>
    <mergeCell ref="E56:E58"/>
    <mergeCell ref="F56:F58"/>
    <mergeCell ref="G56:G58"/>
    <mergeCell ref="H56:H58"/>
    <mergeCell ref="I56:I58"/>
    <mergeCell ref="J56:J58"/>
    <mergeCell ref="K56:K58"/>
    <mergeCell ref="A60:A61"/>
    <mergeCell ref="A62:A66"/>
    <mergeCell ref="A109:A110"/>
    <mergeCell ref="A84:A86"/>
    <mergeCell ref="A87:A88"/>
    <mergeCell ref="A111:A113"/>
    <mergeCell ref="M38:M40"/>
    <mergeCell ref="M41:M43"/>
    <mergeCell ref="M44:M46"/>
    <mergeCell ref="M47:M49"/>
    <mergeCell ref="M50:M52"/>
    <mergeCell ref="M53:M55"/>
    <mergeCell ref="M56:M58"/>
    <mergeCell ref="A89:A91"/>
    <mergeCell ref="A92:A94"/>
    <mergeCell ref="A95:A98"/>
    <mergeCell ref="A99:A102"/>
    <mergeCell ref="A103:A105"/>
    <mergeCell ref="A106:A108"/>
    <mergeCell ref="A67:A68"/>
    <mergeCell ref="A69:A72"/>
    <mergeCell ref="A73:A75"/>
    <mergeCell ref="K53:K55"/>
    <mergeCell ref="L53:L55"/>
  </mergeCells>
  <conditionalFormatting sqref="B7">
    <cfRule type="containsText" dxfId="127" priority="125" stopIfTrue="1" operator="containsText" text="BAJA">
      <formula>NOT(ISERROR(SEARCH("BAJA",B7)))</formula>
    </cfRule>
    <cfRule type="containsText" dxfId="126" priority="126" stopIfTrue="1" operator="containsText" text="MODERADA">
      <formula>NOT(ISERROR(SEARCH("MODERADA",B7)))</formula>
    </cfRule>
    <cfRule type="containsText" dxfId="125" priority="127" stopIfTrue="1" operator="containsText" text="ALTA">
      <formula>NOT(ISERROR(SEARCH("ALTA",B7)))</formula>
    </cfRule>
    <cfRule type="containsText" dxfId="124" priority="128" stopIfTrue="1" operator="containsText" text="EXTREMA">
      <formula>NOT(ISERROR(SEARCH("EXTREMA",B7)))</formula>
    </cfRule>
  </conditionalFormatting>
  <conditionalFormatting sqref="B120">
    <cfRule type="containsText" dxfId="123" priority="121" stopIfTrue="1" operator="containsText" text="BAJA">
      <formula>NOT(ISERROR(SEARCH("BAJA",B120)))</formula>
    </cfRule>
    <cfRule type="containsText" dxfId="122" priority="122" stopIfTrue="1" operator="containsText" text="MODERADA">
      <formula>NOT(ISERROR(SEARCH("MODERADA",B120)))</formula>
    </cfRule>
    <cfRule type="containsText" dxfId="121" priority="123" stopIfTrue="1" operator="containsText" text="ALTA">
      <formula>NOT(ISERROR(SEARCH("ALTA",B120)))</formula>
    </cfRule>
    <cfRule type="containsText" dxfId="120" priority="124" stopIfTrue="1" operator="containsText" text="EXTREMA">
      <formula>NOT(ISERROR(SEARCH("EXTREMA",B120)))</formula>
    </cfRule>
  </conditionalFormatting>
  <conditionalFormatting sqref="B5">
    <cfRule type="containsText" dxfId="119" priority="117" stopIfTrue="1" operator="containsText" text="BAJA">
      <formula>NOT(ISERROR(SEARCH("BAJA",B5)))</formula>
    </cfRule>
    <cfRule type="containsText" dxfId="118" priority="118" stopIfTrue="1" operator="containsText" text="MODERADA">
      <formula>NOT(ISERROR(SEARCH("MODERADA",B5)))</formula>
    </cfRule>
    <cfRule type="containsText" dxfId="117" priority="119" stopIfTrue="1" operator="containsText" text="ALTA">
      <formula>NOT(ISERROR(SEARCH("ALTA",B5)))</formula>
    </cfRule>
    <cfRule type="containsText" dxfId="116" priority="120" stopIfTrue="1" operator="containsText" text="EXTREMA">
      <formula>NOT(ISERROR(SEARCH("EXTREMA",B5)))</formula>
    </cfRule>
  </conditionalFormatting>
  <conditionalFormatting sqref="B12">
    <cfRule type="containsText" dxfId="115" priority="113" stopIfTrue="1" operator="containsText" text="BAJA">
      <formula>NOT(ISERROR(SEARCH("BAJA",B12)))</formula>
    </cfRule>
    <cfRule type="containsText" dxfId="114" priority="114" stopIfTrue="1" operator="containsText" text="MODERADA">
      <formula>NOT(ISERROR(SEARCH("MODERADA",B12)))</formula>
    </cfRule>
    <cfRule type="containsText" dxfId="113" priority="115" stopIfTrue="1" operator="containsText" text="ALTA">
      <formula>NOT(ISERROR(SEARCH("ALTA",B12)))</formula>
    </cfRule>
    <cfRule type="containsText" dxfId="112" priority="116" stopIfTrue="1" operator="containsText" text="EXTREMA">
      <formula>NOT(ISERROR(SEARCH("EXTREMA",B12)))</formula>
    </cfRule>
  </conditionalFormatting>
  <conditionalFormatting sqref="B17">
    <cfRule type="containsText" dxfId="111" priority="109" stopIfTrue="1" operator="containsText" text="BAJA">
      <formula>NOT(ISERROR(SEARCH("BAJA",B17)))</formula>
    </cfRule>
    <cfRule type="containsText" dxfId="110" priority="110" stopIfTrue="1" operator="containsText" text="MODERADA">
      <formula>NOT(ISERROR(SEARCH("MODERADA",B17)))</formula>
    </cfRule>
    <cfRule type="containsText" dxfId="109" priority="111" stopIfTrue="1" operator="containsText" text="ALTA">
      <formula>NOT(ISERROR(SEARCH("ALTA",B17)))</formula>
    </cfRule>
    <cfRule type="containsText" dxfId="108" priority="112" stopIfTrue="1" operator="containsText" text="EXTREMA">
      <formula>NOT(ISERROR(SEARCH("EXTREMA",B17)))</formula>
    </cfRule>
  </conditionalFormatting>
  <conditionalFormatting sqref="B15">
    <cfRule type="containsText" dxfId="107" priority="105" stopIfTrue="1" operator="containsText" text="BAJA">
      <formula>NOT(ISERROR(SEARCH("BAJA",B15)))</formula>
    </cfRule>
    <cfRule type="containsText" dxfId="106" priority="106" stopIfTrue="1" operator="containsText" text="MODERADA">
      <formula>NOT(ISERROR(SEARCH("MODERADA",B15)))</formula>
    </cfRule>
    <cfRule type="containsText" dxfId="105" priority="107" stopIfTrue="1" operator="containsText" text="ALTA">
      <formula>NOT(ISERROR(SEARCH("ALTA",B15)))</formula>
    </cfRule>
    <cfRule type="containsText" dxfId="104" priority="108" stopIfTrue="1" operator="containsText" text="EXTREMA">
      <formula>NOT(ISERROR(SEARCH("EXTREMA",B15)))</formula>
    </cfRule>
  </conditionalFormatting>
  <conditionalFormatting sqref="B19">
    <cfRule type="containsText" dxfId="103" priority="101" stopIfTrue="1" operator="containsText" text="BAJA">
      <formula>NOT(ISERROR(SEARCH("BAJA",B19)))</formula>
    </cfRule>
    <cfRule type="containsText" dxfId="102" priority="102" stopIfTrue="1" operator="containsText" text="MODERADA">
      <formula>NOT(ISERROR(SEARCH("MODERADA",B19)))</formula>
    </cfRule>
    <cfRule type="containsText" dxfId="101" priority="103" stopIfTrue="1" operator="containsText" text="ALTA">
      <formula>NOT(ISERROR(SEARCH("ALTA",B19)))</formula>
    </cfRule>
    <cfRule type="containsText" dxfId="100" priority="104" stopIfTrue="1" operator="containsText" text="EXTREMA">
      <formula>NOT(ISERROR(SEARCH("EXTREMA",B19)))</formula>
    </cfRule>
  </conditionalFormatting>
  <conditionalFormatting sqref="B21">
    <cfRule type="containsText" dxfId="99" priority="97" stopIfTrue="1" operator="containsText" text="BAJA">
      <formula>NOT(ISERROR(SEARCH("BAJA",B21)))</formula>
    </cfRule>
    <cfRule type="containsText" dxfId="98" priority="98" stopIfTrue="1" operator="containsText" text="MODERADA">
      <formula>NOT(ISERROR(SEARCH("MODERADA",B21)))</formula>
    </cfRule>
    <cfRule type="containsText" dxfId="97" priority="99" stopIfTrue="1" operator="containsText" text="ALTA">
      <formula>NOT(ISERROR(SEARCH("ALTA",B21)))</formula>
    </cfRule>
    <cfRule type="containsText" dxfId="96" priority="100" stopIfTrue="1" operator="containsText" text="EXTREMA">
      <formula>NOT(ISERROR(SEARCH("EXTREMA",B21)))</formula>
    </cfRule>
  </conditionalFormatting>
  <conditionalFormatting sqref="B22">
    <cfRule type="containsText" dxfId="95" priority="93" stopIfTrue="1" operator="containsText" text="BAJA">
      <formula>NOT(ISERROR(SEARCH("BAJA",B22)))</formula>
    </cfRule>
    <cfRule type="containsText" dxfId="94" priority="94" stopIfTrue="1" operator="containsText" text="MODERADA">
      <formula>NOT(ISERROR(SEARCH("MODERADA",B22)))</formula>
    </cfRule>
    <cfRule type="containsText" dxfId="93" priority="95" stopIfTrue="1" operator="containsText" text="ALTA">
      <formula>NOT(ISERROR(SEARCH("ALTA",B22)))</formula>
    </cfRule>
    <cfRule type="containsText" dxfId="92" priority="96" stopIfTrue="1" operator="containsText" text="EXTREMA">
      <formula>NOT(ISERROR(SEARCH("EXTREMA",B22)))</formula>
    </cfRule>
  </conditionalFormatting>
  <conditionalFormatting sqref="B23">
    <cfRule type="containsText" dxfId="91" priority="89" stopIfTrue="1" operator="containsText" text="BAJA">
      <formula>NOT(ISERROR(SEARCH("BAJA",B23)))</formula>
    </cfRule>
    <cfRule type="containsText" dxfId="90" priority="90" stopIfTrue="1" operator="containsText" text="MODERADA">
      <formula>NOT(ISERROR(SEARCH("MODERADA",B23)))</formula>
    </cfRule>
    <cfRule type="containsText" dxfId="89" priority="91" stopIfTrue="1" operator="containsText" text="ALTA">
      <formula>NOT(ISERROR(SEARCH("ALTA",B23)))</formula>
    </cfRule>
    <cfRule type="containsText" dxfId="88" priority="92" stopIfTrue="1" operator="containsText" text="EXTREMA">
      <formula>NOT(ISERROR(SEARCH("EXTREMA",B23)))</formula>
    </cfRule>
  </conditionalFormatting>
  <conditionalFormatting sqref="B38">
    <cfRule type="containsText" dxfId="87" priority="73" stopIfTrue="1" operator="containsText" text="BAJA">
      <formula>NOT(ISERROR(SEARCH("BAJA",B38)))</formula>
    </cfRule>
    <cfRule type="containsText" dxfId="86" priority="74" stopIfTrue="1" operator="containsText" text="MODERADA">
      <formula>NOT(ISERROR(SEARCH("MODERADA",B38)))</formula>
    </cfRule>
    <cfRule type="containsText" dxfId="85" priority="75" stopIfTrue="1" operator="containsText" text="ALTA">
      <formula>NOT(ISERROR(SEARCH("ALTA",B38)))</formula>
    </cfRule>
    <cfRule type="containsText" dxfId="84" priority="76" stopIfTrue="1" operator="containsText" text="EXTREMA">
      <formula>NOT(ISERROR(SEARCH("EXTREMA",B38)))</formula>
    </cfRule>
  </conditionalFormatting>
  <conditionalFormatting sqref="B26 B28 B30 B32:B37">
    <cfRule type="containsText" dxfId="83" priority="85" stopIfTrue="1" operator="containsText" text="BAJA">
      <formula>NOT(ISERROR(SEARCH("BAJA",B26)))</formula>
    </cfRule>
    <cfRule type="containsText" dxfId="82" priority="86" stopIfTrue="1" operator="containsText" text="MODERADA">
      <formula>NOT(ISERROR(SEARCH("MODERADA",B26)))</formula>
    </cfRule>
    <cfRule type="containsText" dxfId="81" priority="87" stopIfTrue="1" operator="containsText" text="ALTA">
      <formula>NOT(ISERROR(SEARCH("ALTA",B26)))</formula>
    </cfRule>
    <cfRule type="containsText" dxfId="80" priority="88" stopIfTrue="1" operator="containsText" text="EXTREMA">
      <formula>NOT(ISERROR(SEARCH("EXTREMA",B26)))</formula>
    </cfRule>
  </conditionalFormatting>
  <conditionalFormatting sqref="B41">
    <cfRule type="containsText" dxfId="79" priority="81" stopIfTrue="1" operator="containsText" text="BAJA">
      <formula>NOT(ISERROR(SEARCH("BAJA",B41)))</formula>
    </cfRule>
    <cfRule type="containsText" dxfId="78" priority="82" stopIfTrue="1" operator="containsText" text="MODERADA">
      <formula>NOT(ISERROR(SEARCH("MODERADA",B41)))</formula>
    </cfRule>
    <cfRule type="containsText" dxfId="77" priority="83" stopIfTrue="1" operator="containsText" text="ALTA">
      <formula>NOT(ISERROR(SEARCH("ALTA",B41)))</formula>
    </cfRule>
    <cfRule type="containsText" dxfId="76" priority="84" stopIfTrue="1" operator="containsText" text="EXTREMA">
      <formula>NOT(ISERROR(SEARCH("EXTREMA",B41)))</formula>
    </cfRule>
  </conditionalFormatting>
  <conditionalFormatting sqref="B53">
    <cfRule type="containsText" dxfId="75" priority="77" stopIfTrue="1" operator="containsText" text="BAJA">
      <formula>NOT(ISERROR(SEARCH("BAJA",B53)))</formula>
    </cfRule>
    <cfRule type="containsText" dxfId="74" priority="78" stopIfTrue="1" operator="containsText" text="MODERADA">
      <formula>NOT(ISERROR(SEARCH("MODERADA",B53)))</formula>
    </cfRule>
    <cfRule type="containsText" dxfId="73" priority="79" stopIfTrue="1" operator="containsText" text="ALTA">
      <formula>NOT(ISERROR(SEARCH("ALTA",B53)))</formula>
    </cfRule>
    <cfRule type="containsText" dxfId="72" priority="80" stopIfTrue="1" operator="containsText" text="EXTREMA">
      <formula>NOT(ISERROR(SEARCH("EXTREMA",B53)))</formula>
    </cfRule>
  </conditionalFormatting>
  <conditionalFormatting sqref="B69">
    <cfRule type="containsText" dxfId="71" priority="69" stopIfTrue="1" operator="containsText" text="BAJA">
      <formula>NOT(ISERROR(SEARCH("BAJA",B69)))</formula>
    </cfRule>
    <cfRule type="containsText" dxfId="70" priority="70" stopIfTrue="1" operator="containsText" text="MODERADA">
      <formula>NOT(ISERROR(SEARCH("MODERADA",B69)))</formula>
    </cfRule>
    <cfRule type="containsText" dxfId="69" priority="71" stopIfTrue="1" operator="containsText" text="ALTA">
      <formula>NOT(ISERROR(SEARCH("ALTA",B69)))</formula>
    </cfRule>
    <cfRule type="containsText" dxfId="68" priority="72" stopIfTrue="1" operator="containsText" text="EXTREMA">
      <formula>NOT(ISERROR(SEARCH("EXTREMA",B69)))</formula>
    </cfRule>
  </conditionalFormatting>
  <conditionalFormatting sqref="B73">
    <cfRule type="containsText" dxfId="67" priority="65" stopIfTrue="1" operator="containsText" text="BAJA">
      <formula>NOT(ISERROR(SEARCH("BAJA",B73)))</formula>
    </cfRule>
    <cfRule type="containsText" dxfId="66" priority="66" stopIfTrue="1" operator="containsText" text="MODERADA">
      <formula>NOT(ISERROR(SEARCH("MODERADA",B73)))</formula>
    </cfRule>
    <cfRule type="containsText" dxfId="65" priority="67" stopIfTrue="1" operator="containsText" text="ALTA">
      <formula>NOT(ISERROR(SEARCH("ALTA",B73)))</formula>
    </cfRule>
    <cfRule type="containsText" dxfId="64" priority="68" stopIfTrue="1" operator="containsText" text="EXTREMA">
      <formula>NOT(ISERROR(SEARCH("EXTREMA",B73)))</formula>
    </cfRule>
  </conditionalFormatting>
  <conditionalFormatting sqref="B67">
    <cfRule type="containsText" dxfId="63" priority="61" stopIfTrue="1" operator="containsText" text="BAJA">
      <formula>NOT(ISERROR(SEARCH("BAJA",B67)))</formula>
    </cfRule>
    <cfRule type="containsText" dxfId="62" priority="62" stopIfTrue="1" operator="containsText" text="MODERADA">
      <formula>NOT(ISERROR(SEARCH("MODERADA",B67)))</formula>
    </cfRule>
    <cfRule type="containsText" dxfId="61" priority="63" stopIfTrue="1" operator="containsText" text="ALTA">
      <formula>NOT(ISERROR(SEARCH("ALTA",B67)))</formula>
    </cfRule>
    <cfRule type="containsText" dxfId="60" priority="64" stopIfTrue="1" operator="containsText" text="EXTREMA">
      <formula>NOT(ISERROR(SEARCH("EXTREMA",B67)))</formula>
    </cfRule>
  </conditionalFormatting>
  <conditionalFormatting sqref="B82">
    <cfRule type="containsText" dxfId="59" priority="57" stopIfTrue="1" operator="containsText" text="BAJA">
      <formula>NOT(ISERROR(SEARCH("BAJA",B82)))</formula>
    </cfRule>
    <cfRule type="containsText" dxfId="58" priority="58" stopIfTrue="1" operator="containsText" text="MODERADA">
      <formula>NOT(ISERROR(SEARCH("MODERADA",B82)))</formula>
    </cfRule>
    <cfRule type="containsText" dxfId="57" priority="59" stopIfTrue="1" operator="containsText" text="ALTA">
      <formula>NOT(ISERROR(SEARCH("ALTA",B82)))</formula>
    </cfRule>
    <cfRule type="containsText" dxfId="56" priority="60" stopIfTrue="1" operator="containsText" text="EXTREMA">
      <formula>NOT(ISERROR(SEARCH("EXTREMA",B82)))</formula>
    </cfRule>
  </conditionalFormatting>
  <conditionalFormatting sqref="B81">
    <cfRule type="containsText" dxfId="55" priority="53" stopIfTrue="1" operator="containsText" text="BAJA">
      <formula>NOT(ISERROR(SEARCH("BAJA",B81)))</formula>
    </cfRule>
    <cfRule type="containsText" dxfId="54" priority="54" stopIfTrue="1" operator="containsText" text="MODERADA">
      <formula>NOT(ISERROR(SEARCH("MODERADA",B81)))</formula>
    </cfRule>
    <cfRule type="containsText" dxfId="53" priority="55" stopIfTrue="1" operator="containsText" text="ALTA">
      <formula>NOT(ISERROR(SEARCH("ALTA",B81)))</formula>
    </cfRule>
    <cfRule type="containsText" dxfId="52" priority="56" stopIfTrue="1" operator="containsText" text="EXTREMA">
      <formula>NOT(ISERROR(SEARCH("EXTREMA",B81)))</formula>
    </cfRule>
  </conditionalFormatting>
  <conditionalFormatting sqref="B109">
    <cfRule type="containsText" dxfId="51" priority="37" stopIfTrue="1" operator="containsText" text="BAJA">
      <formula>NOT(ISERROR(SEARCH("BAJA",B109)))</formula>
    </cfRule>
    <cfRule type="containsText" dxfId="50" priority="38" stopIfTrue="1" operator="containsText" text="MODERADA">
      <formula>NOT(ISERROR(SEARCH("MODERADA",B109)))</formula>
    </cfRule>
    <cfRule type="containsText" dxfId="49" priority="39" stopIfTrue="1" operator="containsText" text="ALTA">
      <formula>NOT(ISERROR(SEARCH("ALTA",B109)))</formula>
    </cfRule>
    <cfRule type="containsText" dxfId="48" priority="40" stopIfTrue="1" operator="containsText" text="EXTREMA">
      <formula>NOT(ISERROR(SEARCH("EXTREMA",B109)))</formula>
    </cfRule>
  </conditionalFormatting>
  <conditionalFormatting sqref="B95">
    <cfRule type="containsText" dxfId="47" priority="49" stopIfTrue="1" operator="containsText" text="BAJA">
      <formula>NOT(ISERROR(SEARCH("BAJA",B95)))</formula>
    </cfRule>
    <cfRule type="containsText" dxfId="46" priority="50" stopIfTrue="1" operator="containsText" text="MODERADA">
      <formula>NOT(ISERROR(SEARCH("MODERADA",B95)))</formula>
    </cfRule>
    <cfRule type="containsText" dxfId="45" priority="51" stopIfTrue="1" operator="containsText" text="ALTA">
      <formula>NOT(ISERROR(SEARCH("ALTA",B95)))</formula>
    </cfRule>
    <cfRule type="containsText" dxfId="44" priority="52" stopIfTrue="1" operator="containsText" text="EXTREMA">
      <formula>NOT(ISERROR(SEARCH("EXTREMA",B95)))</formula>
    </cfRule>
  </conditionalFormatting>
  <conditionalFormatting sqref="B92">
    <cfRule type="containsText" dxfId="43" priority="45" stopIfTrue="1" operator="containsText" text="BAJA">
      <formula>NOT(ISERROR(SEARCH("BAJA",B92)))</formula>
    </cfRule>
    <cfRule type="containsText" dxfId="42" priority="46" stopIfTrue="1" operator="containsText" text="MODERADA">
      <formula>NOT(ISERROR(SEARCH("MODERADA",B92)))</formula>
    </cfRule>
    <cfRule type="containsText" dxfId="41" priority="47" stopIfTrue="1" operator="containsText" text="ALTA">
      <formula>NOT(ISERROR(SEARCH("ALTA",B92)))</formula>
    </cfRule>
    <cfRule type="containsText" dxfId="40" priority="48" stopIfTrue="1" operator="containsText" text="EXTREMA">
      <formula>NOT(ISERROR(SEARCH("EXTREMA",B92)))</formula>
    </cfRule>
  </conditionalFormatting>
  <conditionalFormatting sqref="B106">
    <cfRule type="containsText" dxfId="39" priority="41" stopIfTrue="1" operator="containsText" text="BAJA">
      <formula>NOT(ISERROR(SEARCH("BAJA",B106)))</formula>
    </cfRule>
    <cfRule type="containsText" dxfId="38" priority="42" stopIfTrue="1" operator="containsText" text="MODERADA">
      <formula>NOT(ISERROR(SEARCH("MODERADA",B106)))</formula>
    </cfRule>
    <cfRule type="containsText" dxfId="37" priority="43" stopIfTrue="1" operator="containsText" text="ALTA">
      <formula>NOT(ISERROR(SEARCH("ALTA",B106)))</formula>
    </cfRule>
    <cfRule type="containsText" dxfId="36" priority="44" stopIfTrue="1" operator="containsText" text="EXTREMA">
      <formula>NOT(ISERROR(SEARCH("EXTREMA",B106)))</formula>
    </cfRule>
  </conditionalFormatting>
  <conditionalFormatting sqref="B87">
    <cfRule type="containsText" dxfId="35" priority="33" stopIfTrue="1" operator="containsText" text="BAJA">
      <formula>NOT(ISERROR(SEARCH("BAJA",B87)))</formula>
    </cfRule>
    <cfRule type="containsText" dxfId="34" priority="34" stopIfTrue="1" operator="containsText" text="MODERADA">
      <formula>NOT(ISERROR(SEARCH("MODERADA",B87)))</formula>
    </cfRule>
    <cfRule type="containsText" dxfId="33" priority="35" stopIfTrue="1" operator="containsText" text="ALTA">
      <formula>NOT(ISERROR(SEARCH("ALTA",B87)))</formula>
    </cfRule>
    <cfRule type="containsText" dxfId="32" priority="36" stopIfTrue="1" operator="containsText" text="EXTREMA">
      <formula>NOT(ISERROR(SEARCH("EXTREMA",B87)))</formula>
    </cfRule>
  </conditionalFormatting>
  <conditionalFormatting sqref="B114">
    <cfRule type="containsText" dxfId="31" priority="29" stopIfTrue="1" operator="containsText" text="BAJA">
      <formula>NOT(ISERROR(SEARCH("BAJA",B114)))</formula>
    </cfRule>
    <cfRule type="containsText" dxfId="30" priority="30" stopIfTrue="1" operator="containsText" text="MODERADA">
      <formula>NOT(ISERROR(SEARCH("MODERADA",B114)))</formula>
    </cfRule>
    <cfRule type="containsText" dxfId="29" priority="31" stopIfTrue="1" operator="containsText" text="ALTA">
      <formula>NOT(ISERROR(SEARCH("ALTA",B114)))</formula>
    </cfRule>
    <cfRule type="containsText" dxfId="28" priority="32" stopIfTrue="1" operator="containsText" text="EXTREMA">
      <formula>NOT(ISERROR(SEARCH("EXTREMA",B114)))</formula>
    </cfRule>
  </conditionalFormatting>
  <conditionalFormatting sqref="B112">
    <cfRule type="containsText" dxfId="27" priority="25" stopIfTrue="1" operator="containsText" text="BAJA">
      <formula>NOT(ISERROR(SEARCH("BAJA",B112)))</formula>
    </cfRule>
    <cfRule type="containsText" dxfId="26" priority="26" stopIfTrue="1" operator="containsText" text="MODERADA">
      <formula>NOT(ISERROR(SEARCH("MODERADA",B112)))</formula>
    </cfRule>
    <cfRule type="containsText" dxfId="25" priority="27" stopIfTrue="1" operator="containsText" text="ALTA">
      <formula>NOT(ISERROR(SEARCH("ALTA",B112)))</formula>
    </cfRule>
    <cfRule type="containsText" dxfId="24" priority="28" stopIfTrue="1" operator="containsText" text="EXTREMA">
      <formula>NOT(ISERROR(SEARCH("EXTREMA",B112)))</formula>
    </cfRule>
  </conditionalFormatting>
  <conditionalFormatting sqref="B60">
    <cfRule type="containsText" dxfId="23" priority="21" stopIfTrue="1" operator="containsText" text="BAJA">
      <formula>NOT(ISERROR(SEARCH("BAJA",B60)))</formula>
    </cfRule>
    <cfRule type="containsText" dxfId="22" priority="22" stopIfTrue="1" operator="containsText" text="MODERADA">
      <formula>NOT(ISERROR(SEARCH("MODERADA",B60)))</formula>
    </cfRule>
    <cfRule type="containsText" dxfId="21" priority="23" stopIfTrue="1" operator="containsText" text="ALTA">
      <formula>NOT(ISERROR(SEARCH("ALTA",B60)))</formula>
    </cfRule>
    <cfRule type="containsText" dxfId="20" priority="24" stopIfTrue="1" operator="containsText" text="EXTREMA">
      <formula>NOT(ISERROR(SEARCH("EXTREMA",B60)))</formula>
    </cfRule>
  </conditionalFormatting>
  <conditionalFormatting sqref="B62">
    <cfRule type="containsText" dxfId="19" priority="17" stopIfTrue="1" operator="containsText" text="BAJA">
      <formula>NOT(ISERROR(SEARCH("BAJA",B62)))</formula>
    </cfRule>
    <cfRule type="containsText" dxfId="18" priority="18" stopIfTrue="1" operator="containsText" text="MODERADA">
      <formula>NOT(ISERROR(SEARCH("MODERADA",B62)))</formula>
    </cfRule>
    <cfRule type="containsText" dxfId="17" priority="19" stopIfTrue="1" operator="containsText" text="ALTA">
      <formula>NOT(ISERROR(SEARCH("ALTA",B62)))</formula>
    </cfRule>
    <cfRule type="containsText" dxfId="16" priority="20" stopIfTrue="1" operator="containsText" text="EXTREMA">
      <formula>NOT(ISERROR(SEARCH("EXTREMA",B62)))</formula>
    </cfRule>
  </conditionalFormatting>
  <conditionalFormatting sqref="B76">
    <cfRule type="containsText" dxfId="15" priority="13" stopIfTrue="1" operator="containsText" text="BAJA">
      <formula>NOT(ISERROR(SEARCH("BAJA",B76)))</formula>
    </cfRule>
    <cfRule type="containsText" dxfId="14" priority="14" stopIfTrue="1" operator="containsText" text="MODERADA">
      <formula>NOT(ISERROR(SEARCH("MODERADA",B76)))</formula>
    </cfRule>
    <cfRule type="containsText" dxfId="13" priority="15" stopIfTrue="1" operator="containsText" text="ALTA">
      <formula>NOT(ISERROR(SEARCH("ALTA",B76)))</formula>
    </cfRule>
    <cfRule type="containsText" dxfId="12" priority="16" stopIfTrue="1" operator="containsText" text="EXTREMA">
      <formula>NOT(ISERROR(SEARCH("EXTREMA",B76)))</formula>
    </cfRule>
  </conditionalFormatting>
  <conditionalFormatting sqref="B77">
    <cfRule type="containsText" dxfId="11" priority="9" stopIfTrue="1" operator="containsText" text="BAJA">
      <formula>NOT(ISERROR(SEARCH("BAJA",B77)))</formula>
    </cfRule>
    <cfRule type="containsText" dxfId="10" priority="10" stopIfTrue="1" operator="containsText" text="MODERADA">
      <formula>NOT(ISERROR(SEARCH("MODERADA",B77)))</formula>
    </cfRule>
    <cfRule type="containsText" dxfId="9" priority="11" stopIfTrue="1" operator="containsText" text="ALTA">
      <formula>NOT(ISERROR(SEARCH("ALTA",B77)))</formula>
    </cfRule>
    <cfRule type="containsText" dxfId="8" priority="12" stopIfTrue="1" operator="containsText" text="EXTREMA">
      <formula>NOT(ISERROR(SEARCH("EXTREMA",B77)))</formula>
    </cfRule>
  </conditionalFormatting>
  <conditionalFormatting sqref="B115">
    <cfRule type="containsText" dxfId="7" priority="5" stopIfTrue="1" operator="containsText" text="BAJA">
      <formula>NOT(ISERROR(SEARCH("BAJA",B115)))</formula>
    </cfRule>
    <cfRule type="containsText" dxfId="6" priority="6" stopIfTrue="1" operator="containsText" text="MODERADA">
      <formula>NOT(ISERROR(SEARCH("MODERADA",B115)))</formula>
    </cfRule>
    <cfRule type="containsText" dxfId="5" priority="7" stopIfTrue="1" operator="containsText" text="ALTA">
      <formula>NOT(ISERROR(SEARCH("ALTA",B115)))</formula>
    </cfRule>
    <cfRule type="containsText" dxfId="4" priority="8" stopIfTrue="1" operator="containsText" text="EXTREMA">
      <formula>NOT(ISERROR(SEARCH("EXTREMA",B115)))</formula>
    </cfRule>
  </conditionalFormatting>
  <conditionalFormatting sqref="B116">
    <cfRule type="containsText" dxfId="3" priority="1" stopIfTrue="1" operator="containsText" text="BAJA">
      <formula>NOT(ISERROR(SEARCH("BAJA",B116)))</formula>
    </cfRule>
    <cfRule type="containsText" dxfId="2" priority="2" stopIfTrue="1" operator="containsText" text="MODERADA">
      <formula>NOT(ISERROR(SEARCH("MODERADA",B116)))</formula>
    </cfRule>
    <cfRule type="containsText" dxfId="1" priority="3" stopIfTrue="1" operator="containsText" text="ALTA">
      <formula>NOT(ISERROR(SEARCH("ALTA",B116)))</formula>
    </cfRule>
    <cfRule type="containsText" dxfId="0" priority="4" stopIfTrue="1" operator="containsText" text="EXTREMA">
      <formula>NOT(ISERROR(SEARCH("EXTREMA",B116)))</formula>
    </cfRule>
  </conditionalFormatting>
  <dataValidations count="5">
    <dataValidation type="list" allowBlank="1" showInputMessage="1" showErrorMessage="1" sqref="D120:D122 F120:G122 D5:D25 F5:G25 D44 D38 F38:G38 F44:G44 D41 F41:G41 D47 D50 D53 F47:G47 F50:G50 F53:G53 D56 F56:G56 F89:G116 D89:D116 F81:G83 D60:D75 F60:G75 D77:D83 F77:G77 G76 G78:G80">
      <formula1>$V$5:$V$6</formula1>
    </dataValidation>
    <dataValidation type="list" allowBlank="1" showInputMessage="1" showErrorMessage="1" sqref="U5:U6 C120:C122 C5:C25 C38 C44 C41 C47 C50 C53 C56 C89:C116 C60:C83 D76">
      <formula1>$U$5:$U$6</formula1>
    </dataValidation>
    <dataValidation type="list" allowBlank="1" showInputMessage="1" showErrorMessage="1" sqref="C26:D37 F26:G37">
      <formula1>#REF!</formula1>
    </dataValidation>
    <dataValidation type="list" allowBlank="1" showInputMessage="1" showErrorMessage="1" sqref="D84:D88 F84:G87 G88">
      <formula1>$V$5:$V$5</formula1>
    </dataValidation>
    <dataValidation type="list" allowBlank="1" showInputMessage="1" showErrorMessage="1" sqref="C84:C88">
      <formula1>$U$5:$U$5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CONTROL DE CAMBIOS</vt:lpstr>
      <vt:lpstr>MAPA DE RIESGOS </vt:lpstr>
      <vt:lpstr>DEFINICIÓN RIESGOS CORRUPCIÓN</vt:lpstr>
      <vt:lpstr>DETERMINACIÓN DE LA PROBABILIDA</vt:lpstr>
      <vt:lpstr>MATRIZ CALIFICACIÓN</vt:lpstr>
      <vt:lpstr>DETERMINACIÓN DEL IMPACTO</vt:lpstr>
      <vt:lpstr>OPCIONES DE MANEJO DEL RIESGO</vt:lpstr>
      <vt:lpstr>EVALUACIÓN DE LOS CONTROLES  </vt:lpstr>
      <vt:lpstr>'MAPA DE RIESGOS '!Área_de_impresión</vt:lpstr>
      <vt:lpstr>'MATRIZ CALIFICACIÓN'!Área_de_impresión</vt:lpstr>
      <vt:lpstr>'DETERMINACIÓN DE LA PROBABILIDA'!PROBABILIDAD</vt:lpstr>
      <vt:lpstr>'MAPA DE RIESGOS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Julieth Rojas Betancour</cp:lastModifiedBy>
  <cp:lastPrinted>2018-01-31T23:34:23Z</cp:lastPrinted>
  <dcterms:created xsi:type="dcterms:W3CDTF">2011-07-26T19:10:29Z</dcterms:created>
  <dcterms:modified xsi:type="dcterms:W3CDTF">2018-01-31T23:35:09Z</dcterms:modified>
</cp:coreProperties>
</file>