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195" windowWidth="20640" windowHeight="6045" tabRatio="677"/>
  </bookViews>
  <sheets>
    <sheet name="MAPA DE RIESGOS " sheetId="20" r:id="rId1"/>
    <sheet name="MATRIZ CALIFICACIÓN" sheetId="4" r:id="rId2"/>
    <sheet name="CALIFICACIÓN DEL RIESGO" sheetId="9" r:id="rId3"/>
    <sheet name="OPCIONES DE MANEJO DEL RIESGO" sheetId="7" r:id="rId4"/>
    <sheet name="DETERMINACIÓN DEL IMPACTO" sheetId="22" r:id="rId5"/>
    <sheet name="CONTROLES DE LOS RIESGOS " sheetId="2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0">'MAPA DE RIESGOS '!$A$1:$EQ$263</definedName>
    <definedName name="_xlnm.Print_Area" localSheetId="1">'MATRIZ CALIFICACIÓN'!$B$1:$H$113</definedName>
    <definedName name="BAJA">'MAPA DE RIESGOS '!#REF!</definedName>
    <definedName name="MODERADO__5">'MAPA DE RIESGOS '!#REF!</definedName>
    <definedName name="PROBABILIDAD" localSheetId="2">'MATRIZ CALIFICACIÓN'!$B$10:$B$14</definedName>
    <definedName name="RARA_VEZ__1">'MAPA DE RIESGOS '!#REF!</definedName>
  </definedNames>
  <calcPr calcId="145621"/>
</workbook>
</file>

<file path=xl/calcChain.xml><?xml version="1.0" encoding="utf-8"?>
<calcChain xmlns="http://schemas.openxmlformats.org/spreadsheetml/2006/main">
  <c r="D107" i="20" l="1"/>
  <c r="D108" i="20"/>
  <c r="D109" i="20"/>
  <c r="D110" i="20"/>
  <c r="R23" i="20" l="1"/>
  <c r="R28" i="20"/>
  <c r="R33" i="20"/>
  <c r="R38" i="20"/>
  <c r="R43" i="20"/>
  <c r="R48" i="20"/>
  <c r="R53" i="20"/>
  <c r="R58" i="20"/>
  <c r="R62" i="20"/>
  <c r="R69" i="20"/>
  <c r="R74" i="20"/>
  <c r="R80" i="20"/>
  <c r="R85" i="20"/>
  <c r="R89" i="20"/>
  <c r="R95" i="20"/>
  <c r="R99" i="20"/>
  <c r="R103" i="20"/>
  <c r="R111" i="20"/>
  <c r="R116" i="20"/>
  <c r="R121" i="20"/>
  <c r="R126" i="20"/>
  <c r="R131" i="20"/>
  <c r="R136" i="20"/>
  <c r="R140" i="20"/>
  <c r="R145" i="20"/>
  <c r="R149" i="20"/>
  <c r="R154" i="20"/>
  <c r="R157" i="20"/>
  <c r="R160" i="20"/>
  <c r="R164" i="20"/>
  <c r="R169" i="20"/>
  <c r="R173" i="20"/>
  <c r="R178" i="20"/>
  <c r="R183" i="20"/>
  <c r="R188" i="20"/>
  <c r="R193" i="20"/>
  <c r="R198" i="20"/>
  <c r="R203" i="20"/>
  <c r="R208" i="20"/>
  <c r="R213" i="20"/>
  <c r="R218" i="20"/>
  <c r="R223" i="20"/>
  <c r="R230" i="20"/>
  <c r="R236" i="20"/>
  <c r="R244" i="20"/>
  <c r="R250" i="20"/>
  <c r="R256" i="20"/>
  <c r="T23" i="20"/>
  <c r="U23" i="20"/>
  <c r="V23" i="20"/>
  <c r="T24" i="20"/>
  <c r="U24" i="20"/>
  <c r="V24" i="20"/>
  <c r="S107" i="20"/>
  <c r="T107" i="20"/>
  <c r="T62" i="20" s="1"/>
  <c r="U107" i="20"/>
  <c r="V107" i="20"/>
  <c r="T111" i="20"/>
  <c r="U111" i="20"/>
  <c r="V111" i="20"/>
  <c r="S116" i="20"/>
  <c r="T116" i="20"/>
  <c r="U116" i="20"/>
  <c r="V116" i="20"/>
  <c r="S121" i="20"/>
  <c r="T121" i="20"/>
  <c r="U121" i="20"/>
  <c r="V121" i="20"/>
  <c r="S126" i="20"/>
  <c r="T126" i="20"/>
  <c r="U126" i="20"/>
  <c r="V126" i="20"/>
  <c r="S131" i="20"/>
  <c r="T131" i="20"/>
  <c r="U131" i="20"/>
  <c r="V131" i="20"/>
  <c r="S136" i="20"/>
  <c r="T136" i="20"/>
  <c r="U136" i="20"/>
  <c r="V136" i="20"/>
  <c r="S140" i="20"/>
  <c r="T140" i="20"/>
  <c r="U140" i="20"/>
  <c r="V140" i="20"/>
  <c r="T183" i="20"/>
  <c r="T188" i="20"/>
  <c r="T193" i="20"/>
  <c r="U193" i="20"/>
  <c r="V193" i="20"/>
  <c r="T256" i="20"/>
  <c r="V256" i="20"/>
  <c r="T257" i="20"/>
  <c r="V257" i="20"/>
  <c r="T99" i="20" l="1"/>
  <c r="T89" i="20"/>
  <c r="T80" i="20"/>
  <c r="T69" i="20"/>
  <c r="T58" i="20"/>
  <c r="T103" i="20"/>
  <c r="T95" i="20"/>
  <c r="T85" i="20"/>
  <c r="T74" i="20"/>
  <c r="L43" i="20"/>
  <c r="K43" i="20"/>
  <c r="M43" i="20" l="1"/>
  <c r="N43" i="20" s="1"/>
  <c r="O136" i="20"/>
  <c r="P136" i="20"/>
  <c r="O140" i="20"/>
  <c r="P140" i="20"/>
  <c r="I136" i="20"/>
  <c r="A111" i="20" l="1"/>
  <c r="B111" i="20"/>
  <c r="G111" i="20"/>
  <c r="H111" i="20"/>
  <c r="K111" i="20"/>
  <c r="L111" i="20"/>
  <c r="M111" i="20"/>
  <c r="O111" i="20"/>
  <c r="P111" i="20"/>
  <c r="W111" i="20"/>
  <c r="X111" i="20"/>
  <c r="Y111" i="20"/>
  <c r="Z111" i="20"/>
  <c r="H112" i="20"/>
  <c r="G116" i="20"/>
  <c r="H116" i="20"/>
  <c r="K116" i="20"/>
  <c r="L116" i="20"/>
  <c r="M116" i="20"/>
  <c r="O116" i="20"/>
  <c r="P116" i="20"/>
  <c r="W116" i="20"/>
  <c r="X116" i="20"/>
  <c r="Y116" i="20"/>
  <c r="Z116" i="20"/>
  <c r="H117" i="20"/>
  <c r="H118" i="20"/>
  <c r="G121" i="20"/>
  <c r="H121" i="20"/>
  <c r="K121" i="20"/>
  <c r="L121" i="20"/>
  <c r="M121" i="20"/>
  <c r="O121" i="20"/>
  <c r="P121" i="20"/>
  <c r="W121" i="20"/>
  <c r="X121" i="20"/>
  <c r="Y121" i="20"/>
  <c r="Z121" i="20"/>
  <c r="H122" i="20"/>
  <c r="H123" i="20"/>
  <c r="G126" i="20"/>
  <c r="H126" i="20"/>
  <c r="K126" i="20"/>
  <c r="L126" i="20"/>
  <c r="M126" i="20"/>
  <c r="O126" i="20"/>
  <c r="P126" i="20"/>
  <c r="W126" i="20"/>
  <c r="X126" i="20"/>
  <c r="Y126" i="20"/>
  <c r="Z126" i="20"/>
  <c r="H127" i="20"/>
  <c r="G131" i="20"/>
  <c r="H131" i="20"/>
  <c r="K131" i="20"/>
  <c r="L131" i="20"/>
  <c r="M131" i="20"/>
  <c r="O131" i="20"/>
  <c r="P131" i="20"/>
  <c r="W131" i="20"/>
  <c r="X131" i="20"/>
  <c r="Y131" i="20"/>
  <c r="Z131" i="20"/>
  <c r="H132" i="20"/>
  <c r="G136" i="20"/>
  <c r="H136" i="20"/>
  <c r="J136" i="20"/>
  <c r="K136" i="20"/>
  <c r="L136" i="20"/>
  <c r="M136" i="20"/>
  <c r="W136" i="20"/>
  <c r="X136" i="20"/>
  <c r="Y136" i="20"/>
  <c r="Z136" i="20"/>
  <c r="H137" i="20"/>
  <c r="H138" i="20"/>
  <c r="G140" i="20"/>
  <c r="H140" i="20"/>
  <c r="I140" i="20"/>
  <c r="J140" i="20"/>
  <c r="K140" i="20"/>
  <c r="L140" i="20"/>
  <c r="M140" i="20"/>
  <c r="W140" i="20"/>
  <c r="X140" i="20"/>
  <c r="Y140" i="20"/>
  <c r="Z140" i="20"/>
  <c r="K145" i="20"/>
  <c r="L145" i="20"/>
  <c r="K149" i="20"/>
  <c r="L149" i="20"/>
  <c r="K154" i="20"/>
  <c r="L154" i="20"/>
  <c r="K157" i="20"/>
  <c r="L157" i="20"/>
  <c r="W193" i="20"/>
  <c r="K193" i="20"/>
  <c r="L193" i="20"/>
  <c r="K198" i="20"/>
  <c r="L198" i="20"/>
  <c r="K203" i="20"/>
  <c r="L203" i="20"/>
  <c r="M149" i="20" l="1"/>
  <c r="N149" i="20" s="1"/>
  <c r="M145" i="20"/>
  <c r="N145" i="20" s="1"/>
  <c r="M193" i="20"/>
  <c r="N193" i="20" s="1"/>
  <c r="M157" i="20"/>
  <c r="N157" i="20" s="1"/>
  <c r="M154" i="20"/>
  <c r="N154" i="20" s="1"/>
  <c r="M203" i="20"/>
  <c r="N203" i="20" s="1"/>
  <c r="M198" i="20"/>
  <c r="N198" i="20" s="1"/>
  <c r="Z256" i="20" l="1"/>
  <c r="Z257" i="20"/>
  <c r="X256" i="20"/>
  <c r="X257" i="20"/>
  <c r="W256" i="20"/>
  <c r="W257" i="20"/>
  <c r="O256" i="20"/>
  <c r="O257" i="20"/>
  <c r="Z230" i="20"/>
  <c r="Z231" i="20"/>
  <c r="Z232" i="20"/>
  <c r="Z233" i="20"/>
  <c r="X230" i="20"/>
  <c r="X231" i="20"/>
  <c r="X232" i="20"/>
  <c r="X233" i="20"/>
  <c r="O230" i="20"/>
  <c r="O231" i="20"/>
  <c r="O232" i="20"/>
  <c r="O233" i="20"/>
  <c r="Y95" i="20" l="1"/>
  <c r="Y89" i="20"/>
  <c r="Y85" i="20"/>
  <c r="Z74" i="20"/>
  <c r="Z85" i="20" s="1"/>
  <c r="Y74" i="20"/>
  <c r="Z62" i="20"/>
  <c r="Y62" i="20"/>
  <c r="Z58" i="20"/>
  <c r="Y53" i="20"/>
  <c r="W107" i="20"/>
  <c r="W62" i="20" s="1"/>
  <c r="X107" i="20"/>
  <c r="Y107" i="20"/>
  <c r="P107" i="20"/>
  <c r="O107" i="20"/>
  <c r="H107" i="20"/>
  <c r="H108" i="20"/>
  <c r="H109" i="20"/>
  <c r="H110" i="20"/>
  <c r="G107" i="20"/>
  <c r="W99" i="20" l="1"/>
  <c r="W80" i="20"/>
  <c r="W58" i="20"/>
  <c r="W89" i="20"/>
  <c r="W69" i="20"/>
  <c r="W103" i="20"/>
  <c r="W95" i="20"/>
  <c r="W85" i="20"/>
  <c r="W74" i="20"/>
  <c r="Z107" i="20"/>
  <c r="Z99" i="20"/>
  <c r="Z89" i="20"/>
  <c r="Z80" i="20"/>
  <c r="Z103" i="20"/>
  <c r="Z95" i="20"/>
  <c r="W208" i="20" l="1"/>
  <c r="W213" i="20"/>
  <c r="W218" i="20"/>
  <c r="W178" i="20" l="1"/>
  <c r="W183" i="20"/>
  <c r="W188" i="20"/>
  <c r="W28" i="20"/>
  <c r="W33" i="20"/>
  <c r="W38" i="20"/>
  <c r="W23" i="20"/>
  <c r="X23" i="20"/>
  <c r="Y23" i="20"/>
  <c r="Z23" i="20"/>
  <c r="W24" i="20"/>
  <c r="X24" i="20"/>
  <c r="Y24" i="20"/>
  <c r="Z24" i="20"/>
  <c r="L256" i="20" l="1"/>
  <c r="K256" i="20"/>
  <c r="L250" i="20"/>
  <c r="K250" i="20"/>
  <c r="L244" i="20"/>
  <c r="K244" i="20"/>
  <c r="L236" i="20"/>
  <c r="K236" i="20"/>
  <c r="L230" i="20"/>
  <c r="K230" i="20"/>
  <c r="L223" i="20"/>
  <c r="K223" i="20"/>
  <c r="M250" i="20" l="1"/>
  <c r="M256" i="20"/>
  <c r="N256" i="20" s="1"/>
  <c r="M223" i="20"/>
  <c r="N223" i="20" s="1"/>
  <c r="M230" i="20"/>
  <c r="N230" i="20" s="1"/>
  <c r="M236" i="20"/>
  <c r="N236" i="20" s="1"/>
  <c r="M244" i="20"/>
  <c r="N244" i="20" s="1"/>
  <c r="L218" i="20"/>
  <c r="K218" i="20"/>
  <c r="L213" i="20"/>
  <c r="K213" i="20"/>
  <c r="L208" i="20"/>
  <c r="K208" i="20"/>
  <c r="M208" i="20" l="1"/>
  <c r="N208" i="20" s="1"/>
  <c r="M213" i="20"/>
  <c r="N213" i="20" s="1"/>
  <c r="M218" i="20"/>
  <c r="N218" i="20" s="1"/>
  <c r="L188" i="20"/>
  <c r="K188" i="20"/>
  <c r="L183" i="20"/>
  <c r="K183" i="20"/>
  <c r="L178" i="20"/>
  <c r="K178" i="20"/>
  <c r="M178" i="20" l="1"/>
  <c r="N178" i="20" s="1"/>
  <c r="M183" i="20"/>
  <c r="N183" i="20" s="1"/>
  <c r="M188" i="20"/>
  <c r="N188" i="20" s="1"/>
  <c r="L173" i="20"/>
  <c r="K173" i="20"/>
  <c r="L169" i="20"/>
  <c r="K169" i="20"/>
  <c r="L168" i="20"/>
  <c r="K168" i="20"/>
  <c r="L160" i="20"/>
  <c r="K160" i="20"/>
  <c r="M160" i="20" l="1"/>
  <c r="N160" i="20" s="1"/>
  <c r="M168" i="20"/>
  <c r="N164" i="20" s="1"/>
  <c r="M169" i="20"/>
  <c r="N169" i="20" s="1"/>
  <c r="M173" i="20"/>
  <c r="N173" i="20" s="1"/>
  <c r="L103" i="20" l="1"/>
  <c r="K103" i="20"/>
  <c r="L99" i="20"/>
  <c r="K99" i="20"/>
  <c r="L95" i="20"/>
  <c r="K95" i="20"/>
  <c r="L89" i="20"/>
  <c r="K89" i="20"/>
  <c r="L85" i="20"/>
  <c r="K85" i="20"/>
  <c r="L80" i="20"/>
  <c r="K80" i="20"/>
  <c r="L74" i="20"/>
  <c r="K74" i="20"/>
  <c r="L69" i="20"/>
  <c r="K69" i="20"/>
  <c r="L62" i="20"/>
  <c r="K62" i="20"/>
  <c r="L58" i="20"/>
  <c r="K58" i="20"/>
  <c r="M58" i="20" l="1"/>
  <c r="N58" i="20" s="1"/>
  <c r="M62" i="20"/>
  <c r="N62" i="20" s="1"/>
  <c r="M69" i="20"/>
  <c r="N69" i="20" s="1"/>
  <c r="M74" i="20"/>
  <c r="N74" i="20" s="1"/>
  <c r="M80" i="20"/>
  <c r="N80" i="20" s="1"/>
  <c r="M85" i="20"/>
  <c r="N85" i="20" s="1"/>
  <c r="M89" i="20"/>
  <c r="N89" i="20" s="1"/>
  <c r="M95" i="20"/>
  <c r="N95" i="20" s="1"/>
  <c r="M99" i="20"/>
  <c r="N99" i="20" s="1"/>
  <c r="M103" i="20"/>
  <c r="L53" i="20"/>
  <c r="K53" i="20"/>
  <c r="L48" i="20"/>
  <c r="K48" i="20"/>
  <c r="M48" i="20" l="1"/>
  <c r="N48" i="20" s="1"/>
  <c r="M53" i="20"/>
  <c r="N53" i="20" s="1"/>
  <c r="L38" i="20"/>
  <c r="K38" i="20"/>
  <c r="L33" i="20"/>
  <c r="K33" i="20"/>
  <c r="L28" i="20"/>
  <c r="K28" i="20"/>
  <c r="L23" i="20"/>
  <c r="K23" i="20"/>
  <c r="M23" i="20" l="1"/>
  <c r="N23" i="20" s="1"/>
  <c r="M28" i="20"/>
  <c r="N28" i="20" s="1"/>
  <c r="M33" i="20"/>
  <c r="N33" i="20" s="1"/>
  <c r="M38" i="20"/>
  <c r="N38" i="20" s="1"/>
  <c r="L18" i="20" l="1"/>
  <c r="K18" i="20"/>
  <c r="J12" i="24"/>
  <c r="M18" i="20" l="1"/>
  <c r="N18" i="20" s="1"/>
</calcChain>
</file>

<file path=xl/sharedStrings.xml><?xml version="1.0" encoding="utf-8"?>
<sst xmlns="http://schemas.openxmlformats.org/spreadsheetml/2006/main" count="1640" uniqueCount="705">
  <si>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</si>
  <si>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</si>
  <si>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</si>
  <si>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</si>
  <si>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</si>
  <si>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</si>
  <si>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</si>
  <si>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</si>
  <si>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</si>
  <si>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</si>
  <si>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</si>
  <si>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</si>
  <si>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</si>
  <si>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</si>
  <si>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</si>
  <si>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</si>
  <si>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</si>
  <si>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</si>
  <si>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</si>
  <si>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</si>
  <si>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</si>
  <si>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</si>
  <si>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</si>
  <si>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</si>
  <si>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</si>
  <si>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</si>
  <si>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</si>
  <si>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</si>
  <si>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</si>
  <si>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</si>
  <si>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</si>
  <si>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</si>
  <si>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</si>
  <si>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</si>
  <si>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</si>
  <si>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</si>
  <si>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</si>
  <si>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</si>
  <si>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</si>
  <si>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</si>
  <si>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</si>
  <si>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</si>
  <si>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</si>
  <si>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</si>
  <si>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</si>
  <si>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</si>
  <si>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</si>
  <si>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</si>
  <si>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</si>
  <si>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</si>
  <si>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</si>
  <si>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</si>
  <si>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</si>
  <si>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</si>
  <si>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</si>
  <si>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</si>
  <si>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</si>
  <si>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</si>
  <si>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</si>
  <si>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</si>
  <si>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</si>
  <si>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</si>
  <si>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</si>
  <si>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</si>
  <si>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</si>
  <si>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</si>
  <si>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</si>
  <si>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</si>
  <si>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</si>
  <si>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VALORACIÓN DEL RIESGO</t>
  </si>
  <si>
    <t>ACCIONES ASOCIADAS AL CONTROL</t>
  </si>
  <si>
    <t>REGISTRO</t>
  </si>
  <si>
    <t xml:space="preserve">MONITOREO Y REVISIÓN </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</si>
  <si>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</si>
  <si>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</si>
  <si>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</si>
  <si>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</si>
  <si>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</si>
  <si>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</si>
  <si>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</si>
  <si>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</si>
  <si>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</si>
  <si>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</si>
  <si>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</si>
  <si>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</si>
  <si>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</si>
  <si>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</si>
  <si>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</si>
  <si>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</si>
  <si>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</si>
  <si>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</si>
  <si>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</si>
  <si>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</si>
  <si>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</si>
  <si>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</si>
  <si>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</si>
  <si>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</si>
  <si>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</si>
  <si>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</si>
  <si>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</si>
  <si>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</si>
  <si>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</si>
  <si>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</si>
  <si>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</si>
  <si>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</si>
  <si>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</si>
  <si>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</si>
  <si>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</si>
  <si>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</si>
  <si>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</si>
  <si>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</si>
  <si>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</si>
  <si>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</si>
  <si>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</si>
  <si>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</si>
  <si>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</si>
  <si>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</si>
  <si>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</si>
  <si>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</si>
  <si>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</si>
  <si>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</si>
  <si>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</si>
  <si>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</si>
  <si>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</si>
  <si>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</si>
  <si>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</si>
  <si>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</si>
  <si>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</si>
  <si>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</si>
  <si>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</si>
  <si>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</si>
  <si>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</si>
  <si>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</si>
  <si>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</si>
  <si>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</si>
  <si>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TOTAL PREGUNTAS AFIRMATIVAS___________TOTAL PREGUNTAS NEGATIVAS____________</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</si>
  <si>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</si>
  <si>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</si>
  <si>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</si>
  <si>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</si>
  <si>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</si>
  <si>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</si>
  <si>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</si>
  <si>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Criterios de medición</t>
  </si>
  <si>
    <t>Evaluación</t>
  </si>
  <si>
    <t>Preventivo</t>
  </si>
  <si>
    <t>Detectivo</t>
  </si>
  <si>
    <t>Correctivo</t>
  </si>
  <si>
    <t>¿Existe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</si>
  <si>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</si>
  <si>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</si>
  <si>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</si>
  <si>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</si>
  <si>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 xml:space="preserve">¿Se cuenta con evidencias de la ejecución y seguimiento del control? </t>
  </si>
  <si>
    <t>¿En el tiempo que lleva la herramienta ha demostrado ser efectiva?</t>
  </si>
  <si>
    <t>TOTAL</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</si>
  <si>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</si>
  <si>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</si>
  <si>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</si>
  <si>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</si>
  <si>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</si>
  <si>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</si>
  <si>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E</t>
    </r>
    <r>
      <rPr>
        <b/>
        <u/>
        <sz val="11"/>
        <color indexed="8"/>
        <rFont val="Calibri"/>
        <family val="2"/>
      </rPr>
      <t>l control preventivo  contrarresta la PROBABILIDAD de materialización del riesgo y  el control  correctivo el IMPACTO de la materialización del riesgo.</t>
    </r>
  </si>
  <si>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</si>
  <si>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CONSOLIDADO DE VALORES</t>
  </si>
  <si>
    <t>NUMERO DE DESPLAZAMIENTO</t>
  </si>
  <si>
    <t>TIPO DE CONTROL</t>
  </si>
  <si>
    <t>INTERVALO</t>
  </si>
  <si>
    <t>PUNTAJE A DESPLAZAR</t>
  </si>
  <si>
    <t>DESCRIPCIÓN DEL CONTROL</t>
  </si>
  <si>
    <t>SISTEMA INTEGRADO DE GESTIÓN</t>
  </si>
  <si>
    <t>PROCESO DE CONTROL Y EVALUACIÓN DE LA GESTIÓN</t>
  </si>
  <si>
    <t>Código: PV 01-PR07-F02</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</si>
  <si>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</si>
  <si>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</si>
  <si>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t>Versión de actualización: V2</t>
  </si>
  <si>
    <t>PERIODO DE EJECUCIÓN</t>
  </si>
  <si>
    <r>
      <t xml:space="preserve">RESPONDER AFIRMATIVAMENTE ENTRE 12 Y 18 PREGUNTAS GENERA UN IMPACTO </t>
    </r>
    <r>
      <rPr>
        <b/>
        <u/>
        <sz val="10"/>
        <color indexed="8"/>
        <rFont val="Arial"/>
        <family val="2"/>
      </rPr>
      <t>CATASTRÓFICO</t>
    </r>
  </si>
  <si>
    <t>DIRECCIONAMIENTO ESTRATEGICO</t>
  </si>
  <si>
    <t xml:space="preserve">Orientar, formular e implementar políticas, programas y proyectos, con el fin de dar cumplimiento a la misión, aportar al logro de la visión y de los objetivos organizacionales, estratégicos y operativos. </t>
  </si>
  <si>
    <t>Detrimento patrimonial.
Investigaciones disciplinarias.
Peculado por apropiación.
Imagen institucional.
Incumplimiento de los programas y proyectos definidos en el PDD.</t>
  </si>
  <si>
    <t>Descripción del Control</t>
  </si>
  <si>
    <t>x</t>
  </si>
  <si>
    <t>Semestral</t>
  </si>
  <si>
    <t>Actas i listas de asistencia, presentación</t>
  </si>
  <si>
    <t>Líder de proceso y profesional equipo operativo SIG</t>
  </si>
  <si>
    <t>Anual</t>
  </si>
  <si>
    <t>Aplicación del procedimiento de viabilidades PE01-PR17.</t>
  </si>
  <si>
    <t xml:space="preserve">COMUNICACIONES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</si>
  <si>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</si>
  <si>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Direccionar la ejecución del
presupuesto del proyecto de
inversión para beneficio propio o
de terceros.
</t>
  </si>
  <si>
    <t xml:space="preserve">Direccionamiento de los recursos para beneficio propio, o de terceros. </t>
  </si>
  <si>
    <t>Revisión de los indicadores de gestión de la OAC, para determinar cumplimiento de las metas.</t>
  </si>
  <si>
    <t xml:space="preserve">BAJA </t>
  </si>
  <si>
    <t xml:space="preserve">Bajos estandares éticos </t>
  </si>
  <si>
    <t xml:space="preserve">Posibles investigaciones e incumplimiento de la normatividad. </t>
  </si>
  <si>
    <t xml:space="preserve">Actualización sobre la  información referente a los procesos contractuales. </t>
  </si>
  <si>
    <t xml:space="preserve">Tráfico de influencias </t>
  </si>
  <si>
    <t xml:space="preserve">Afectación del presupuesto definido y malversación de dineros públicos. </t>
  </si>
  <si>
    <t>Desconocimiento de la normatividad de contratación</t>
  </si>
  <si>
    <t xml:space="preserve">Incumplimientos,  demandas e investigaciones. </t>
  </si>
  <si>
    <t>Falta o ausencia de controles  a los procesos contractuales.</t>
  </si>
  <si>
    <t>Incumplimientos de la entrega de bienes o servicios por tiempo o calidad.</t>
  </si>
  <si>
    <t>GESTIÓN DE LA INFORMACIÓN</t>
  </si>
  <si>
    <t>Brindar herramientas de apoyo en proyectos, contrataciones y adquisiciones de bienes y servicios informaticos, de telecomunicaciones, de materiales y equipos tecnologicos que se requieran para el desarrollo de las funciones de los procesos de la Secretaria Distrital de Movilidad, y estructurar el sistema integrado de informacion sobre movilidad urbano regional - SIMUR, permitiendo que los diferentes procesos y entidades del sector generen informacion para ser consultada por los mismos y por la ciudadania en general.</t>
  </si>
  <si>
    <t xml:space="preserve">Concentracion de poder
</t>
  </si>
  <si>
    <t xml:space="preserve">Alteracion de cifras relacionada en la ejecucion con indicadores del procesos que se reportan mensualmente </t>
  </si>
  <si>
    <t>Aplicación del procedimento para el reporte de los Planes Operativos Anuales (POA)</t>
  </si>
  <si>
    <t>permanente</t>
  </si>
  <si>
    <t>Confrontacion de informacion con la Generada por el predis, frente a lo ejecutado por la oficina.</t>
  </si>
  <si>
    <t xml:space="preserve">                                  </t>
  </si>
  <si>
    <t xml:space="preserve">Revision de los registros generados  por la confrontacion  de información  con  predis </t>
  </si>
  <si>
    <t>Jefe de Oficina de Informacion Sectorial</t>
  </si>
  <si>
    <t>No estudios verificados y aprobados //No 
estudios realizados</t>
  </si>
  <si>
    <t xml:space="preserve"> Bajos estandares eticos</t>
  </si>
  <si>
    <t xml:space="preserve">Perdidad de imagen y credibilidad </t>
  </si>
  <si>
    <t>Ausencia o debilidad de procesos y procedimientos para la gestion</t>
  </si>
  <si>
    <t>utilizacion indebida de la informacion</t>
  </si>
  <si>
    <t xml:space="preserve">Amiguismo y clientelismo
</t>
  </si>
  <si>
    <t>Estructurar y evaluar procesos de adquisición de software, favoreciendo a un tercero</t>
  </si>
  <si>
    <t xml:space="preserve">Sancion disciplinarias y legales
</t>
  </si>
  <si>
    <t xml:space="preserve">Aplicación del PROCEDIMIENTO ADQUISICION DE SOFTWARE PE03-PRO3 </t>
  </si>
  <si>
    <t xml:space="preserve">Verificacion y aprobación de estudios de adquisicion de software por parte del Jefe de la Oficina de Información Sectorial </t>
  </si>
  <si>
    <t>Estudios realizados documentados</t>
  </si>
  <si>
    <t xml:space="preserve">Revision de los registros de los estudios verificados por la jefatura del area  </t>
  </si>
  <si>
    <t xml:space="preserve">No conceptos  verificados y aprobados/No 
conceptos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</si>
  <si>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</si>
  <si>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</si>
  <si>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</si>
  <si>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</si>
  <si>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</si>
  <si>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GESTIÓN TECNOLÓGICA</t>
  </si>
  <si>
    <t xml:space="preserve">Gestionar, incorporar y asegurar los recursos en materia de tecnologia para el cumpliento de la mision y objetivos institucionales.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</si>
  <si>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</si>
  <si>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</si>
  <si>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</si>
  <si>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Revision de los registros genrados por la verificacon de los coneptos</t>
  </si>
  <si>
    <t xml:space="preserve">Jefe de Oficina de Informacion Sectorial
Subdirección Administrativa </t>
  </si>
  <si>
    <t>No conceptos verificados y aprobados /No 
conceptos  solicitados</t>
  </si>
  <si>
    <t>GESTIÓN DE TRANSPORTE E INFRAESTRUCTURA</t>
  </si>
  <si>
    <t>Elaborar estudios, conceptos, planes, programas,
proyectos, estrategias, regulaciones y lineamientos en
materia de transporte público, privado y no motorizado
y su infraestructura, en concordancia con el plan
maestro de movilidad, el plan de ordenamiento
territorial, el plan de desarrollo distrital y la
normatividad vigente, con el fin de apoyar la
formulación de políticas del sector con recurso
humano calificado</t>
  </si>
  <si>
    <t xml:space="preserve"> Ausencia de valores éticos en la gestión pública.</t>
  </si>
  <si>
    <t>Investigaciones y sanciones</t>
  </si>
  <si>
    <t xml:space="preserve">
MODERADA</t>
  </si>
  <si>
    <t>SEMESTRAL</t>
  </si>
  <si>
    <t>Presiones Políticas y Clientelismo.</t>
  </si>
  <si>
    <t>Estudios manipulados por personal interesado</t>
  </si>
  <si>
    <t>Amigismo y clientelismo</t>
  </si>
  <si>
    <t>Posibles investigaciones y sanciones disciplinarias, legales y administrativas</t>
  </si>
  <si>
    <t>Realizar la actualización del procedimiento PM02-PR02.</t>
  </si>
  <si>
    <t>Procedimiento aprobado y publicado en la INTRANET</t>
  </si>
  <si>
    <t>Revisión por autoevaluación de los puntos de Control del procedimiento</t>
  </si>
  <si>
    <t>Directora de Seguridad Víal y comprtamiento del Tránsito</t>
  </si>
  <si>
    <t>Abuso de poder</t>
  </si>
  <si>
    <t>Afectación Imagen Institucional</t>
  </si>
  <si>
    <t>Socialización codigo de ética</t>
  </si>
  <si>
    <t>Revisar aleatoriamente la revisión de los Planes Estrategicos de Seguridad Vial</t>
  </si>
  <si>
    <t>Extralimitacion de funciones</t>
  </si>
  <si>
    <t>Trafico de influencia</t>
  </si>
  <si>
    <t>Deficiencia en la apropiacion en la gestion de procedimientos</t>
  </si>
  <si>
    <t xml:space="preserve">
Ausencia de valores éticos en la gestión pública.</t>
  </si>
  <si>
    <t xml:space="preserve">Elaborar estudios previos para procesos de contratación en beneficio propio o de terceros </t>
  </si>
  <si>
    <t>Ausencia de controles en los procesos</t>
  </si>
  <si>
    <t>Intereses personales por encima de los Institucionales</t>
  </si>
  <si>
    <t>SEGURIDAD VIAL</t>
  </si>
  <si>
    <t>Formular políticas e impartir lineamientos, para mejorar la seguridad vial en la ciudad, a través de estrategias, que permitan reducir la siniestralidad y severidad en accidentes de tránsito, a partir del desarrollo de investigaciones de accidentes de tránsito,  el diseño de campañas pedagógicas enfocadas a los diferentes actores y la revisión de los planes estratégicos de seguridad vial, con el fin de promover un movilidad segura y prevenir la accidentalidad vial.</t>
  </si>
  <si>
    <t>REGULACIÓN Y CONTROL</t>
  </si>
  <si>
    <t xml:space="preserve">Ejecutar las  políticas relacionadas con el control del tránsito garantizando la seguridad y movilidad de la ciudad, detectando presuntas infracciones a la normatividad de tránsito y ejerciendo control sobre el cumplimiento de las normas de  transporte, lo que genera el inicio de Investigaciones Administrativas, tanto en primera como en segunda instancia,  así como efectuar el cobro de las obligaciones pecuniarias a favor de la Secretaria Distrital de Movilidad, en observancia de la normatividad vigente y garantizando el cumplimiento del derecho fundamental al debido proceso. </t>
  </si>
  <si>
    <t>Manipulación indebida de perfiles de acceso y claves de sistemas de información.</t>
  </si>
  <si>
    <t xml:space="preserve">Ordenar en provecho propio o de un tercero la entrega irregular de vehículos inmovilizados por infracciones a las normas de tránsito y/o de transporte público. </t>
  </si>
  <si>
    <t xml:space="preserve">Pérdida  de la imagen, la credibilidad, la transparencia y la probidad de la Entidad.  </t>
  </si>
  <si>
    <t>Los controles existentes así como los responsables, se encuentran documentados en los siguientes procedimientos:
-PM03-PR11: Procedimiento para la entrega de vehículos inmovilizados.
-PM03-PR12: Procedimiento para la audiencia de ordenes de comparendo  por conducir en estado de embriaguez.</t>
  </si>
  <si>
    <t xml:space="preserve">Socializar el código de ética de la entidad  y las delitos en los que pueden incurrir los servidores públicos </t>
  </si>
  <si>
    <t xml:space="preserve">Listados de asistencia y/o correo electrónico </t>
  </si>
  <si>
    <t xml:space="preserve">Revisar la realización de las socializaciones en el plazo estipulado  </t>
  </si>
  <si>
    <t xml:space="preserve">Director(a) de Procesos Administrativos 
Subdirectora de Contravenciones de Tránsito </t>
  </si>
  <si>
    <t xml:space="preserve">Realizar una socialización semestral para la vigencia </t>
  </si>
  <si>
    <t xml:space="preserve">Bajos estándares éticos </t>
  </si>
  <si>
    <t xml:space="preserve">Afectación de recursos público. </t>
  </si>
  <si>
    <t>Incumplimiento intencional del procedimiento y/o aprovechamiento  de falencias que se presenten en la aplicación del mismo.</t>
  </si>
  <si>
    <t xml:space="preserve">Hallazgos administrativos. </t>
  </si>
  <si>
    <t xml:space="preserve">Tráfico de influencias. </t>
  </si>
  <si>
    <t>Incumplimiento del procedimiento y/o normas legales en provecho propio o de un  tercero.</t>
  </si>
  <si>
    <t xml:space="preserve">Ocurrencia de la caducidad  en las investigaciones administrativas o prescripción en las acciones de cobro de las obligaciones a favor de la SDM ocasionada por un servidor  público en provecho propio o de un tercero. </t>
  </si>
  <si>
    <t>Los controles existentes así como los responsables, se encuentran documentados en los  siguientes procedimientos:
-PM03-PR22: Procedimiento de Acuerdos de Pago 
-PM03-PR23: Procedimiento Cobro de sanciones al transporte público 
-PM03-PR24: Procedimiento para resolver excepciones 
-PM03-PR17: Procedimiento de segunda instancia de contravenciones de tránsito   
-PM03-PR20: Procedimiento de segunda instancia de investigaciones administrativas por infracción a las normas de transporte público
-PM03-PR18:Procedimiento de investigaciones administrativas por presunta infracción a las normas de transporte público
- PM03-PR12:Procedimiento para la audiencia de ordenes de comparendo  por conducir en estado de embriaguez.
- PM03-PR13:Procedimiento para la Impugnación de Ordenes de Comparendos
- PM03-PR14: Procedimiento para la Imposición de Sanciones por Reincidencia
- PM03-PR15:Procedimiento de subsanación por infracciones que generaron la inmovilización de vehículo</t>
  </si>
  <si>
    <t xml:space="preserve">Director(a) de Procesos Administrativos 
Subdirector(a) de Contravenciones de Tránsito
Subdirector (a) de Investigaciones de Transporte Público
Subdirector(a) de Jurisdicción Coactiva  </t>
  </si>
  <si>
    <t>Amiguismo.</t>
  </si>
  <si>
    <t xml:space="preserve">Afectación en el cumplimiento de las funciones de la Entidad. </t>
  </si>
  <si>
    <t>Clientelismo.</t>
  </si>
  <si>
    <t>Interpretaciones subjetivas de las normas vigentes  en provecho propio o de un tercero.</t>
  </si>
  <si>
    <t xml:space="preserve">Cohecho. </t>
  </si>
  <si>
    <t>Incumplimiento intencional del procedimiento y/o aprovechamiento  de falencias que se presenten en la aplicación del mismo en  beneficio propio o de un tercero.</t>
  </si>
  <si>
    <t xml:space="preserve">Perdida intencional  de expedientes de investigaciones administrativas y de cobro coactivo </t>
  </si>
  <si>
    <t xml:space="preserve">Los controles existentes así como los responsables, se encuentran documentados en los  siguientes procedimientos:
-PM03-PR10: Procedimiento de Revocación Directa 
-PM03-PR11: Procedimiento para la entrega de vehículos inmovilizados.
- PM03-PR12:Procedimiento para la audiencia de ordenes de comparendo  por conducir en estado de embriaguez.
- PM03-PR13: Procedimiento para la Impugnación de Ordenes de Comparendos
- PM03-PR14: Procedimiento para la Imposición de Sanciones por Reincidencia
- PM03-PR15:Procedimiento de subsanación por infracciones que generaron la inmovilización de vehículo
-PM03-PR17: Procedimiento de segunda instancia de contravenciones de tránsito   
-PM03-PR20: Procedimiento de segunda instancia de investigaciones administrativas por infracción a las normas de transporte público
-PM03-PR18:Procedimiento de investigaciones administrativas por presunta infracción a las normas de transporte público
</t>
  </si>
  <si>
    <t xml:space="preserve">Cohecho </t>
  </si>
  <si>
    <t>Análisis y valoración superficial del expediente de manera intencional por parte del servidor público, en beneficio propio o de un tercero.</t>
  </si>
  <si>
    <t xml:space="preserve">Inhibirse, absolver, revocar  y/o  archivar investigaciones administrativas  en provecho propio o de un tercero.  </t>
  </si>
  <si>
    <t>Los controles existentes así como los responsables, se encuentran documentados en los  siguientes procedimientos:
-PM03-PR10: Procedimiento de Revocación Directa 
-PM03-PR11: Procedimiento para la entrega de vehículos inmovilizados.
- PM03-PR12:Procedimiento para la audiencia de ordenes de comparendo  por conducir en estado de embriaguez.
- PM03-PR13: Procedimiento para la Impugnación de Ordenes de Comparendos
- PM03-PR14: Procedimiento para la Imposición de Sanciones por Reincidencia
- PM03-PR15:Procedimiento de subsanación por infracciones que generaron la inmovilización de vehículo
-PM03-PR17: Procedimiento de segunda instancia de contravenciones de tránsito   
-PM03-PR20: Procedimiento de segunda instancia de investigaciones administrativas por infracción a las normas de transporte público
-PM03-PR18:Procedimiento de investigaciones administrativas por presunta infracción a las normas de transporte público</t>
  </si>
  <si>
    <t>Interpretación subjetiva por parte del servidor público de la normatividad, en beneficio propio o de un tercero.</t>
  </si>
  <si>
    <t>Exceder intencionalmente las facultades legales en  beneficio propio o de un tercero.</t>
  </si>
  <si>
    <t>Entrega irregular de licencias de conducción suspendidas o canceladas, por parte de un servidor  público en provecho propio o de un tercero.</t>
  </si>
  <si>
    <t>Los controles existentes así como los responsables, se encuentran documentados en el siguiente procedimiento:
-PM03-PR12: Procedimiento para la audiencia de ordenes de comparendo  por conducir en estado de embriaguez.</t>
  </si>
  <si>
    <t>No decretar intencionalmente las medidas cautelares procedentes dentro del proceso de cobro coactivo.</t>
  </si>
  <si>
    <t xml:space="preserve">Los controles existentes así como los responsables, se encuentran documentados en el siguiente  el procedimiento PM03-PR19: Procedimiento de Medidas Cautelares
 </t>
  </si>
  <si>
    <t>No aplicar los parámetros legales para designar a un auxiliar de la justicia (secuestre o perito) en provecho propio o de un tercero.</t>
  </si>
  <si>
    <t xml:space="preserve">Los controles existentes así como los responsables, se encuentran documentados en el siguiente  el procedimiento PM03-PR21: Procedimiento de Secuestro, avaluó y remate de bienes.
 </t>
  </si>
  <si>
    <t xml:space="preserve">Suministrar información confidencial de operativos de control en vía a realizar, en favorecimiento  propio o de terceros. </t>
  </si>
  <si>
    <t>Los controles existentes así como los responsables se encuentran documentados en los siguientes procedimientos: 
PM03-PR01: Procedimiento para la coordinación, supervisión y verificación de controles ambientales a fuentes móviles de contaminación.
PM03-PR08: Procedimiento programación y acompañamiento a operativos.
PM03- PR07 -  Control y Seguimiento a las rutas de transporte público colectivo urbano de pasajeros y/o a las rutas del Sistema Integrado de Transporte Público SITP</t>
  </si>
  <si>
    <t xml:space="preserve">Director(a) de Control y Vigilancia </t>
  </si>
  <si>
    <t xml:space="preserve">Utilización indebida de la información privilegiada. </t>
  </si>
  <si>
    <t xml:space="preserve">No reportar las diferencias encontradas en la información suministrada por las Fiduciarias  y las Empresas de Transporte Público en favorecimiento  propio o de terceros. </t>
  </si>
  <si>
    <t>Los controles existentes así como los responsables, se encuentran documentados en los siguientes procedimientos: 
-PM03-PR03: Procedimiento reliquidación del factor de calidad del servicio
-PM03-PR04: Control y seguimiento recaudo del factor de calidad</t>
  </si>
  <si>
    <t xml:space="preserve">No reportar intencionalmente al área competente  la información para adelantar las investigaciones  administrativa a las empresas de transporte público a que haya lugar. </t>
  </si>
  <si>
    <t>Los controles existentes así como los responsables, se encuentran documentados en el siguiente procedimiento: 
-PM03-PR05: Procedimiento de Visitas administrativas a las empresas de transporte público de pasajeros</t>
  </si>
  <si>
    <t>Amiguismo y clientelismo</t>
  </si>
  <si>
    <t>Extralimitación de funciones</t>
  </si>
  <si>
    <t>Utilización indebida de la información</t>
  </si>
  <si>
    <t>Bajos estándares éticos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</si>
  <si>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</si>
  <si>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</si>
  <si>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terceros</t>
  </si>
  <si>
    <t xml:space="preserve">Perdida de imagen institucional </t>
  </si>
  <si>
    <t>Rotación del personal en el SuperCADE de Movilidad (Av Calle 13 N°37-35)</t>
  </si>
  <si>
    <t xml:space="preserve">Anual </t>
  </si>
  <si>
    <t xml:space="preserve">Establecer un protocolo para la asiganción de digiturnos en el SuperCADE de Movilidad </t>
  </si>
  <si>
    <t xml:space="preserve">Adopción del protocolo </t>
  </si>
  <si>
    <t>Remitir a la Oficina Asesora de Planeación el formato de adopción del Protocolo para la asignación de digiturnos en el SuperCADE de Movilidad.</t>
  </si>
  <si>
    <t>Correo electrónico de remisión del protocolo de asiganción</t>
  </si>
  <si>
    <t xml:space="preserve">Ciudadanía Insatisfecha </t>
  </si>
  <si>
    <t xml:space="preserve">Capacitación en la Política Pública de Servicio al Ciudadano (Decreto 197 de 2014) </t>
  </si>
  <si>
    <t xml:space="preserve">Divulgar e implementar protocolo para la asiganción de digiturnos en el SuperCADE de Movilidad </t>
  </si>
  <si>
    <t>Listados de Asistencia y formatos para la rotación</t>
  </si>
  <si>
    <t xml:space="preserve">Verificar la participación de los servidores de la Ditrección de Servicio al Ciudadano en las jornadas de inducción y divulgación del protocolo de asignación de digiturnos. </t>
  </si>
  <si>
    <t>Listados de asistencia a dos (2) jornadas de inducción</t>
  </si>
  <si>
    <t xml:space="preserve">Falta de integridad </t>
  </si>
  <si>
    <t xml:space="preserve">Reprocesos en el proceso de atención </t>
  </si>
  <si>
    <t xml:space="preserve">Desarrollar jornadas de inducción y reinducción en temás relacionados con actos de corrupción </t>
  </si>
  <si>
    <t xml:space="preserve">Listados de Asistencia  </t>
  </si>
  <si>
    <t xml:space="preserve">Verificar la participación de los servidores de la Dirección de Servicio al Ciudadano en las jornadas de inducción y reinducción en temas relacionados con actos de corrupción. </t>
  </si>
  <si>
    <t>Listados de asistencia a dos (2) jornadas de capacitación</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</si>
  <si>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</si>
  <si>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</si>
  <si>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</si>
  <si>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</si>
  <si>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Aprobar y verificar la implementación de la estrategía comunicativa</t>
  </si>
  <si>
    <t xml:space="preserve">Acta de reunión de aprobación de la Estrategía Comunicativa relacionada con temas de corrupción. </t>
  </si>
  <si>
    <t>Cobro por realización de trámites</t>
  </si>
  <si>
    <t>Campañas comunicativas sobre el riesgo de cobro por la realización de un trámite</t>
  </si>
  <si>
    <t xml:space="preserve">Estructurar e Implementar una estrategia comunicativa dirigida a los ciudadanos sobre el NO cobro por la realización de trámites </t>
  </si>
  <si>
    <t xml:space="preserve">Acta de reunión de aprobación de la Estrategía Comunicativa dirigida a los ciudadanos sobre el NO cobro por la realización de trámites </t>
  </si>
  <si>
    <t xml:space="preserve">Desarrollar jornadas de inducción y reinducción en las implicaciones sancionatorias por el cobro por la realización de trámites </t>
  </si>
  <si>
    <t xml:space="preserve">Verificar la participación de los servidores de la Ditrección de Servicio al Ciudadano en las jornadas de inducción y reinducción en las implicaciones sancionatorias por el cobro por la realización de trámites </t>
  </si>
  <si>
    <t xml:space="preserve">Concusión </t>
  </si>
  <si>
    <t xml:space="preserve">Expedición de certificados de asistencia a los cursos de pedagogía por infracción a las normas de tránsito y transporte sin haberlo realizado </t>
  </si>
  <si>
    <t>Implementación de lo dispuesto en el Procedimiento PM05-PR05 "Procedimiento de los cursos de pedagogía por infracción a las normas de tránsito y transporte"</t>
  </si>
  <si>
    <t xml:space="preserve">Diario </t>
  </si>
  <si>
    <t xml:space="preserve">Realizar un muestreo del 10% a los certificados expedidos versus registro de asistencia  en cada uno de los cursos dictados </t>
  </si>
  <si>
    <t>Formato PM05- PR05-F07 "formato 10% asistentes al curso de pedagogía"</t>
  </si>
  <si>
    <t>Verificar aleatoriamente la ejecución de la acción de muestreo del 10%</t>
  </si>
  <si>
    <t>Acta de reunión de la verificación al 10% de los cursos dictados dutante el trimestre</t>
  </si>
  <si>
    <t>La NO aplicación del Procedimiento PM05-PR05 "Procedimiento de los cursos de pedagogía por infracción a las normas de tránsito y transporte"</t>
  </si>
  <si>
    <t xml:space="preserve">Suspención de contratos </t>
  </si>
  <si>
    <t>Autorización de permisos para la circulación vial en la Bogotá D.C. sin el cumplimiento de los requisitos establecido por Ley</t>
  </si>
  <si>
    <t xml:space="preserve">Acceso a través del aplicativo SISTEMA Integrado de Información sobre Movilidad Urbana y Regional (SIMUR)  a los documentos- requisitos aportados por la ciudadanía para la autorización de circula vial </t>
  </si>
  <si>
    <t xml:space="preserve">Mensual </t>
  </si>
  <si>
    <t>Estructurar e implementar un formato de seguimiento al 10% del cumplimiento de requisitos de los permisos expedidos para la circulación vial</t>
  </si>
  <si>
    <t xml:space="preserve">Adopción del formato de seguimiento al cumplimiento de requisitos </t>
  </si>
  <si>
    <t>Remitir a la Oficina Asesora de Planeación el formato de segumiento al cumpliemitno de requisitos</t>
  </si>
  <si>
    <t xml:space="preserve"> 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</si>
  <si>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</si>
  <si>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 xml:space="preserve">Sanciones por parte de las entidades de control
</t>
  </si>
  <si>
    <t>Cumplimiento en la ejecución de los procedimientos PA01-PR12, 13, 14 y 20</t>
  </si>
  <si>
    <t>Formatos asociados a los procedimientos.
Memorandos
Correos Electrónicos
Denuncias de pérdida</t>
  </si>
  <si>
    <t>Realizar seguimiento y debida supervisión del contrato de vigilancia vigente con el fin de determinar que se estén realizando debidamente los controles de ingreso y salida de elementos de la entidad y los correspondientes registros en las bitácoras.</t>
  </si>
  <si>
    <t xml:space="preserve">Subdirector Administrativo </t>
  </si>
  <si>
    <t>Actas de reunion con coordinador operativo de vigilancia</t>
  </si>
  <si>
    <t xml:space="preserve">Ausencia o debilidad de procesos y procedimientos para la gestion </t>
  </si>
  <si>
    <t>Procesos disciplinarios, fiscales y penales</t>
  </si>
  <si>
    <t>Toma física de inventarios</t>
  </si>
  <si>
    <t>Formatos asociados a los procedimientos.
Informe de  inventarios</t>
  </si>
  <si>
    <t>Realizar informe semestral de bienes faltantes en registros de inventarios y reportar a quien competa</t>
  </si>
  <si>
    <t>Dos informes por año</t>
  </si>
  <si>
    <t>Clientelismo</t>
  </si>
  <si>
    <t xml:space="preserve">Concentración de poder </t>
  </si>
  <si>
    <t>Concentración de poder</t>
  </si>
  <si>
    <t>Pérdida o uso indebido de la documentación almacenada en el archivo central de la entidad.</t>
  </si>
  <si>
    <t>Pérdida de la integridad de la información</t>
  </si>
  <si>
    <t>Cumplimiento en la ejecución de los procedimientos PA01-PR02,04, 05 y 07</t>
  </si>
  <si>
    <t>Elaborar informe de registro de préstamos mensuales y reportar situaciones especiales  por pérdida de documentos</t>
  </si>
  <si>
    <t>Realizar seguimiento  semestral a la base de datos de préstamos de documentos y reportar las pérdidas a las autoridades competentes</t>
  </si>
  <si>
    <t>Investigaciones administrativas, fiscales y disciplinarias</t>
  </si>
  <si>
    <t xml:space="preserve">Clientelismo, Tráfico de influencias </t>
  </si>
  <si>
    <t xml:space="preserve">
</t>
  </si>
  <si>
    <t>GESTIÓN DEL TALENTO HUMANO</t>
  </si>
  <si>
    <t>Aumentar los niveles de competencia, satisfacción y desarrollo integral de los servidores de la Entidad a través de actividades relacionadas con la provisión de empleos, la remuneración, procesos de formación y capacitación, evaluación del desempeño y la gestión, bienestar social y reconocimientos al desempeño, la salud y seguridad en el trabajo.</t>
  </si>
  <si>
    <t>Fallas tecnológicas asociadas al software utilizado</t>
  </si>
  <si>
    <t>Reconocimiento u otorgamiento de beneficios al personal sin el cumplimiento total de los requisitos normativos y organizacionales</t>
  </si>
  <si>
    <t>Investigaciones y sanciones disciplinarias</t>
  </si>
  <si>
    <t xml:space="preserve">Revision de documentos soportes </t>
  </si>
  <si>
    <t>Permanente</t>
  </si>
  <si>
    <t>Profesional revisa el cumplimiento total de los requisitos normativos y organizacionales para el respectivo reconocimiento u otorgamiento de beneficio</t>
  </si>
  <si>
    <t>Visto bueno sobre reconocimiento u otorgamiento por parte del revisor</t>
  </si>
  <si>
    <t>Verificación de la revisión efectuada por el profesional</t>
  </si>
  <si>
    <t>Subdirección  Administrativa
Dirección Administrativa y Financiera</t>
  </si>
  <si>
    <t xml:space="preserve"># de resoluciones revisadas / # resoluciones </t>
  </si>
  <si>
    <t>Voluntad del servidor público de beneficiar a un tercero o a si mismo</t>
  </si>
  <si>
    <t xml:space="preserve">Reprocesos y desgaste administrativo  </t>
  </si>
  <si>
    <t>Sensibilizaciones en materia ética y disciplinaria</t>
  </si>
  <si>
    <t>Realización de jornadas de sensibilización a los servidores públicos, Campañas de ética y orientaciones en materia disciplinaria</t>
  </si>
  <si>
    <t>Listados de asistencia</t>
  </si>
  <si>
    <t>Revisión de listados de asistencia</t>
  </si>
  <si>
    <t>" participantes / # de servidores</t>
  </si>
  <si>
    <t>Omisión del debido proceso</t>
  </si>
  <si>
    <t>Afectación del clima laboral</t>
  </si>
  <si>
    <t>Publicación de resultados de proceso de otorgamiento</t>
  </si>
  <si>
    <t>Publicación en la intranet y/o por correo electrónico del proceso de otorgamiento de incentivo y sus resultados</t>
  </si>
  <si>
    <t>Publicaciones en Intranet y correos electrónicos</t>
  </si>
  <si>
    <t>Verificación de la publicación respectiva</t>
  </si>
  <si>
    <t>Pantallazo de publicación</t>
  </si>
  <si>
    <t>Revocatoria de acto administrativo</t>
  </si>
  <si>
    <t>Eventual</t>
  </si>
  <si>
    <t>Comunicar al funcionario el error, solicitando la respectiva devolución  y asignar según derecho</t>
  </si>
  <si>
    <t>Comunicación interna, actos administrativos,</t>
  </si>
  <si>
    <t>Confirmación de la devolución que aplique y el respectivo ajuste</t>
  </si>
  <si>
    <t>Reporte PERNO</t>
  </si>
  <si>
    <t xml:space="preserve">Alteración, modificación u omisión
en el cumplimiento de requisitos en  procesos de
selección, promoción y vinculación
para favorecer a un tercero
</t>
  </si>
  <si>
    <t>Verificación de autenticidad</t>
  </si>
  <si>
    <t xml:space="preserve">Validación de la autenticidad de los títulos universitarios aportados por los aspirantes </t>
  </si>
  <si>
    <t>Comunicación con instituciones universitarias</t>
  </si>
  <si>
    <t>Archivo de la validación de los títulos universitarios</t>
  </si>
  <si>
    <t># validaciones/# solicitudes</t>
  </si>
  <si>
    <t xml:space="preserve">Publicación de resultados de proceso </t>
  </si>
  <si>
    <t>Publicación en la intranet de las etapas y resultado de procesos de selección para vinculación y promoción</t>
  </si>
  <si>
    <t xml:space="preserve">Publicaciones en Intranet </t>
  </si>
  <si>
    <t xml:space="preserve">Fallas tecnológicas </t>
  </si>
  <si>
    <t>Vulneración de los derechos de los servidores de carrera administrativa</t>
  </si>
  <si>
    <t xml:space="preserve">Documentación del procedimiento </t>
  </si>
  <si>
    <t xml:space="preserve">Impresión de los resultados de las diferentes etapas de los procesos </t>
  </si>
  <si>
    <t>Documentación relacionada</t>
  </si>
  <si>
    <t>Constitución de carpeta por proceso</t>
  </si>
  <si>
    <t>Lista de chequeo</t>
  </si>
  <si>
    <t>Documentación física de los procesos</t>
  </si>
  <si>
    <t>Expedición de acto administrativo mediante el cual se declara la insubsistencia del nombramiento irregular</t>
  </si>
  <si>
    <t>Acto administrativo</t>
  </si>
  <si>
    <t>Declaratoria de insubsistencia del nombramiento</t>
  </si>
  <si>
    <t>Garantizar una adecuada planificacion y gestion  encaminada a atender las necesidades en los temas financieros,contables,y presupuestales de la entidad ,de tal forma que la entidad cumpla con sus objetivos y metas</t>
  </si>
  <si>
    <t>Manipulacion de la informacion de la evaluacion financiera y estructuracion de los procesos licitatorios.</t>
  </si>
  <si>
    <t>Pérdida de imagen institucional</t>
  </si>
  <si>
    <t>Lo establecido en el procedimiento documentado y publicado PA03-PR022 - Estructuración y Evaluación Financiera en los procesos contractuales</t>
  </si>
  <si>
    <t xml:space="preserve">Listado de asistencia a reuniones y eventos </t>
  </si>
  <si>
    <t xml:space="preserve">Realizar dos (2) socializaciones al año del procedimiento  PA03-PR022 - Estructuración y Evaluación Financiera en los procesos contractuales; código de ética y estatuto anti corrupción a los servidores de la Subdirección Financiera </t>
  </si>
  <si>
    <t>Subdirector Financiero</t>
  </si>
  <si>
    <t>N° de socializaciones realizadas/ N° total de socializaciones programadas</t>
  </si>
  <si>
    <t xml:space="preserve">Investigaciones administrativas, fiscales y penales </t>
  </si>
  <si>
    <t>Manual de contratación de la Secretaría Distrital de Movilidad.</t>
  </si>
  <si>
    <t xml:space="preserve">Material didactico </t>
  </si>
  <si>
    <t xml:space="preserve">Correos electrónicos </t>
  </si>
  <si>
    <t>Manipulacion de la informacion sobre tramites de cuentas,ordenes de pago y registros presupuestales para favorecimiento a terceros.</t>
  </si>
  <si>
    <t>Lo establecido en los procedimientos documentados y publicados PA03-PR04 Trámites órdenes de pago y relación de autorización y PA03-PR03 Procedimiento para la expedición de certificados de registros presupuestales</t>
  </si>
  <si>
    <t>Realizar dos (2) socializaciones al año de los procedimientos PA03-PR04 Trámites órdenes de pago y relación de autorización y PA03-PR03 Procedimiento para la expedición de certificados de registros presupuestales a los servidores de la Subdirección Financiera.</t>
  </si>
  <si>
    <t>Investigaciones administrativas y disciplinarias.</t>
  </si>
  <si>
    <t>Aplicativo PREDIS (disponibilidades y registros).</t>
  </si>
  <si>
    <t xml:space="preserve"> Aplicativo OPGET (orden de pago)</t>
  </si>
  <si>
    <t xml:space="preserve">Alteración de las cifras de los estados financieros </t>
  </si>
  <si>
    <t>Posibles  investigaciones y sanciones disciplinarias , administrativas, fiscales y penales</t>
  </si>
  <si>
    <t>Lo establecido en el procedimiento documentado y publicado PA03-PR011- Procedimiento estados contables</t>
  </si>
  <si>
    <t>Realizar dos (2) socializaciones al año de los procedimientos PA03-PR011 Procedimiento estados contables a los servidores de la subdirección Financiera y del Manual de políticas contables.</t>
  </si>
  <si>
    <t>perdida de imagen institucional</t>
  </si>
  <si>
    <t>Manual de políticas contables</t>
  </si>
  <si>
    <t>Prestar asesoría jurídica en todos los aspectos legales que la Secretaría Distrital de Movilidad requiera para el logro de sus objetivos institucionales, ejercer la representación extrajudicial y  judicial de la entidad y acompañar a las distintas dependiencias dela entidad en las diferentes etapas del trámite contractual.</t>
  </si>
  <si>
    <t xml:space="preserve">Concentración de poder, </t>
  </si>
  <si>
    <t>Celebrar contratos omitiendo requisitos legales y/o del procedimiento para favorecimiento de un tercero.</t>
  </si>
  <si>
    <t>Posibles Investigaciones y sanciones legales, administrativas y disciplinarias,</t>
  </si>
  <si>
    <t xml:space="preserve">Director(a) de Asuntos Legales </t>
  </si>
  <si>
    <t xml:space="preserve">Extralimitación de funciones, </t>
  </si>
  <si>
    <t xml:space="preserve">Ausencia o debilidad de procesos y procedimientos, </t>
  </si>
  <si>
    <t>Amiguismo y clientelismo,</t>
  </si>
  <si>
    <t xml:space="preserve">Concentración de poder, extralimitación de funciones,  </t>
  </si>
  <si>
    <t xml:space="preserve">ACTAS DE ENTREGA Y RECIBO DE EXPEDIENTES </t>
  </si>
  <si>
    <t xml:space="preserve">Hacer seguimiento al diligenciamiento de los formatos establecidos para el prestamo de expedientes  </t>
  </si>
  <si>
    <t>Ausencia o debilidad de procesos y procedimientos,</t>
  </si>
  <si>
    <t xml:space="preserve">Falta de información derivada de los documentos, </t>
  </si>
  <si>
    <t xml:space="preserve">Bajos estándares éticos, tráfico de influencias, </t>
  </si>
  <si>
    <t>Baja cultura del control institucional, utilización indebida  de información.</t>
  </si>
  <si>
    <t>Concentración de poder,bajos estándares éticos,</t>
  </si>
  <si>
    <t>Realizar la representación extrajudicial y judicial de la Entidad sin la correspondiente defensa técnica y material, para favorecimiento de un tercero.</t>
  </si>
  <si>
    <t xml:space="preserve">Ausencia decanales de comunicación, </t>
  </si>
  <si>
    <t>Lineamientos frente a los argumentos de defensa que debe acoger los abogados en defensa de la entidad</t>
  </si>
  <si>
    <t xml:space="preserve">Emitir Circular en la que se establezcan los lineamientos frente a las fuentes de informacion  y el procedimiento para adelantar la defensa judicial de la entidad </t>
  </si>
  <si>
    <t xml:space="preserve">Baja cultura del control institucional, tráfico de infliencias, </t>
  </si>
  <si>
    <t>Cohecho, enriquecimiento ilícito, concierto para delinquir.</t>
  </si>
  <si>
    <t>CONTROL DISCIPLINARIO</t>
  </si>
  <si>
    <t>Proteger la función publica al interior de la Secretada Distrito' de Movilidad. adelantando las actuaciones disciplinarias relacionadas con sus servidores y ex servidores. determinando asi la posible responsabiklad frente a la ocurrencia de conductas discipinables. Fomentar en los servidores públicos de la Entidad, acciones preventivas con el fin de evita la incursión en comportamientos docohnables. de conformidad con la Ley 734 de 2002 y demás normas concordantes.</t>
  </si>
  <si>
    <t>Pérdida o destrucción de
expedientes y/o documentos
probatorios que los  componen
para favorecimientos a terceros</t>
  </si>
  <si>
    <t>Sensibilizar al equipo de trabajo</t>
  </si>
  <si>
    <t>Se realiza control a los documentos que están en responsabilidad del funcionario asignado</t>
  </si>
  <si>
    <t xml:space="preserve">Realizar dos (2) socializaciones al año del procedimiento PV02-PR01 PROCEDIMIENTO DISCIPLINARIO ORDINARIO Y  - PV02-PR02 PROCEDIMIENTO DISCIPLINARIO VERBAL  a los servidores de la Oficina de Control Disciplinario </t>
  </si>
  <si>
    <t>Jefe Oficina de Control Disciplinario</t>
  </si>
  <si>
    <t xml:space="preserve">Lo establecido en el procedimiento documentado y publicado PV02-PR01 PROCEDIMIENTO DISCIPLINARIO ORDINARIO Y  - PV02-PR02 PROCEDIMIENTO DISCIPLINARIO VERBAL </t>
  </si>
  <si>
    <t>Violación de la reserva para favorecimiento de terceros.</t>
  </si>
  <si>
    <t>Socialización de los lineamientos y/o políticas de operación de procedimientos implementados en el proceso de Control Disciplinario con los servidores del mismo</t>
  </si>
  <si>
    <t>Realizar dos (2) socializaciones al año del procedimiento PV02-PR01 PROCEDIMIENTO DISCIPLINARIO ORDINARIO Y  - PV02-PR02 PROCEDIMIENTO DISCIPLINARIO VERBAL  a los servidores de la Oficina de Control Disciplinario</t>
  </si>
  <si>
    <t>Violación al debido proceso para favorecimiento de terceros</t>
  </si>
  <si>
    <t>CONTROL Y EVALUACIÓN A LA GESTÓN</t>
  </si>
  <si>
    <t>Bajos estándares éticos.</t>
  </si>
  <si>
    <t>Posibles sanciones administrativas, disciplinarias y penales</t>
  </si>
  <si>
    <t>Tráfico de Influencias</t>
  </si>
  <si>
    <t>Reprocesos</t>
  </si>
  <si>
    <t>Registro de asistencias</t>
  </si>
  <si>
    <t>Negligencia en la custodia</t>
  </si>
  <si>
    <t>Inoportunidad para la implementación de correcciones y acciones correctivas</t>
  </si>
  <si>
    <t>Eventos de fuerza mayor (robo de terceros, incendios, fenómenos de la naturaleza)</t>
  </si>
  <si>
    <t>Inadecuadas medidas de seguridad para el acceso a archivos de información física y/o en medios digitales</t>
  </si>
  <si>
    <t>Inadecuadas medidas de seguridad para el ingreso y salida de personal de las instalaciones de la entidad</t>
  </si>
  <si>
    <t>Posibles sanciones administrativas y disciplinarias</t>
  </si>
  <si>
    <t>JEFE OCI</t>
  </si>
  <si>
    <t>Según programación auditorías SIG</t>
  </si>
  <si>
    <t>Con base en los resultados de las encuestas del ejercicio auditor evaluar  competencias del equipo auditor.</t>
  </si>
  <si>
    <t>Tráfico de influencias</t>
  </si>
  <si>
    <t>Registro de socialización (Presentación y listado de asistencia).</t>
  </si>
  <si>
    <t xml:space="preserve">Bajos estándares éticos
 </t>
  </si>
  <si>
    <t>Intereses personales</t>
  </si>
  <si>
    <t>Desconocimiento de la temática del hecho conocido</t>
  </si>
  <si>
    <t xml:space="preserve"> Recibir dádivas </t>
  </si>
  <si>
    <t>Manipulación de muestreos</t>
  </si>
  <si>
    <t>Posibles sanciones administrativas, disciplinarias y penales (omisión del cumplimiento del Art. 9 Ley 1474 de 2011 y el Art. 231, Decreto  019 de 2012)</t>
  </si>
  <si>
    <t>Acceso no autorizado a información</t>
  </si>
  <si>
    <t>Favorecimiento a un tercero</t>
  </si>
  <si>
    <t>Amiguismo</t>
  </si>
  <si>
    <t>Amiftismo</t>
  </si>
  <si>
    <t>Sancion disciplinaria</t>
  </si>
  <si>
    <t>Sancion disciplinarias y legales</t>
  </si>
  <si>
    <t xml:space="preserve">
Revisión de elementos recibidos a cargo de los funcionarios
Ingresos, egresos y traslados del almacén</t>
  </si>
  <si>
    <t>Afectación de la función pública</t>
  </si>
  <si>
    <t>Perdida de credibilidad</t>
  </si>
  <si>
    <t>Investigación disciplinaria</t>
  </si>
  <si>
    <t>Socialización de procedimiento</t>
  </si>
  <si>
    <t xml:space="preserve">SERVICIO AL CIUDADANO </t>
  </si>
  <si>
    <t>GESTIÓN ADMINISTRATIVA</t>
  </si>
  <si>
    <t>PROCESO GESTIÓN FINANCIERA</t>
  </si>
  <si>
    <t>GESTIÓN LEGAL Y CONTRACTUAL</t>
  </si>
  <si>
    <t xml:space="preserve">Socializar el código de ética de la entidad  y los delitos en los que pueden incurrir los servidores públicos </t>
  </si>
  <si>
    <t>Emitir conceptos de aval o negación de Planes Estrategicos de Seguridad Vial en favorecimiento a terceros.</t>
  </si>
  <si>
    <t>Mensual</t>
  </si>
  <si>
    <t>Pérdida, alteración, ausencia y retardo intencional de la documentación precontractual y contractual.</t>
  </si>
  <si>
    <t xml:space="preserve">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 </t>
  </si>
  <si>
    <t>No de seguimientos realizados /No de seguimientos programados
s</t>
  </si>
  <si>
    <t xml:space="preserve">Utilizar de manera inadecuada la ejecución del presupuesto de los proyectos de inversión para beneficio propio o de terceros. </t>
  </si>
  <si>
    <t>Aplicación Procedimiento PE01-PR017 PE01-PR10</t>
  </si>
  <si>
    <t>Aplicación de herramientas de control (PAA)</t>
  </si>
  <si>
    <t xml:space="preserve">BIMENSUAL </t>
  </si>
  <si>
    <t>Socializar procedimientos asociadosPE01-PR017 PE01-PR10</t>
  </si>
  <si>
    <t xml:space="preserve">Seguimiento a la matriz del PAA por cada Subsecretaría.  </t>
  </si>
  <si>
    <t xml:space="preserve">Actas y/o lista de asistencia y/o correos electronicos </t>
  </si>
  <si>
    <t>Vericación de registros</t>
  </si>
  <si>
    <t>Muestra aleatoria.</t>
  </si>
  <si>
    <t>#Socialización realizada/#socialización programada</t>
  </si>
  <si>
    <t>Tamaño de la muestra del 3 %</t>
  </si>
  <si>
    <t>Pérdida o alteración  de documentos, bienes y/o información (Posibilidad de que se extravíen o sean destruidos total o parcialmente) de acceso en las auditorías, en beneficio propio o a favor de un tercero</t>
  </si>
  <si>
    <t>Jefe de la OCI</t>
  </si>
  <si>
    <t>Reprocesos - Reconstrucción de documentos</t>
  </si>
  <si>
    <t>semestral</t>
  </si>
  <si>
    <t>(No de servidores socializados sobre la importancia de la adecuada custodia de la información almacenada en la OCI/ total de servidores de la OCI)*100</t>
  </si>
  <si>
    <t>Afectación negativa de la imagen de la OCI.</t>
  </si>
  <si>
    <t>Carpeta compartida donde se archivan de manera digitales los documentos  de la OCI actualizada.</t>
  </si>
  <si>
    <t>Socialización del Código de Ética de la SDM a los servidores de la OCI</t>
  </si>
  <si>
    <t>Realizar  jornada de socialización sobre el Código de Ética de la SDM</t>
  </si>
  <si>
    <t>Realizar   socialización  a los servidores de la OCI sobre el Código de Ética de la SDM</t>
  </si>
  <si>
    <t>(No de servidores socializados sobre el Código de Ética/ total de servidores de la OCI)*100</t>
  </si>
  <si>
    <t>Descripción de situaciones en los informes que no reflejen  la  no conformidad  observada en la auditoria, en beneficio propio o a favor de un tercero</t>
  </si>
  <si>
    <t xml:space="preserve">Aplicar sistemáticamente las actividades 22 y 23 "Revisar informe" procedimiento PV01-PR02 y actividades 11 y 12 del procedimiento PV01-PR03
</t>
  </si>
  <si>
    <t>Registro de asistencia</t>
  </si>
  <si>
    <t>(No de servidores de la OCI socializados sobre el Código de Ética/ total de servidores de la OCI)*100</t>
  </si>
  <si>
    <t>Detrimento Patrimonial.</t>
  </si>
  <si>
    <t>De acuerdo 
a las modificaciones de los mismos</t>
  </si>
  <si>
    <t>Jornada de sensibilización de procedimientos PV01-PR02 y PV01-PR03 al grupo auditor, señalando la importancia de los principios de la auditoría y retroalimentación de los resultados de los ejercicios de auditoría y evaluación.</t>
  </si>
  <si>
    <t>Realizar la sensibilización de los  PV01-PR02 Procedimiento Evaluación Independiente y Auditoría Interna y PV01-PR03 Procedimiento para la Evaluación de Componentes del Sistema de Control Interno</t>
  </si>
  <si>
    <t>(No de servidores de la OCI socializados en el PV01-PR02 y PV01-PR03 / total de servidores de la OCI)*100</t>
  </si>
  <si>
    <t xml:space="preserve">No reportar posibles actos de corrupción e irregularidades que haya encontrado en el ejercicio de sus funciones, en beneficio propio o a favor de un tercero
</t>
  </si>
  <si>
    <t>Posibles sanciones administrativas, disciplinarias y penales (Omisión del cumplimiento del Art. 9 Ley 1474 de 2011 y el Art. 231, Decreto  019 de 2012)</t>
  </si>
  <si>
    <t>Impunidad</t>
  </si>
  <si>
    <t>Realizar  jornada de socialización sobre  Política de riesgos de corrupción de la SDM</t>
  </si>
  <si>
    <t>(No de servidores de la OCI socializados sobre el Política de riesgos de corrupción / total de servidores de la OCI)*100</t>
  </si>
  <si>
    <t>Afectación negativa de la imagen institucional</t>
  </si>
  <si>
    <t xml:space="preserve">Socialización a los servidores de la OCI de los delitos tipificados como de corrupción en la Ley </t>
  </si>
  <si>
    <t xml:space="preserve">Realizar  jornada de socialización sobre los delitos tipificados como de corrupción en la Ley  </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</si>
  <si>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</si>
  <si>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</si>
  <si>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Influencia en la programación de las auditorías por parte de la alta dirección o de un externo, en beneficio propio o a favor de un tercero</t>
  </si>
  <si>
    <t>Desmotivación en el equipo de trabajo</t>
  </si>
  <si>
    <t>Tráfico de influencias en los contratos u OPS vinculando personas sin formación o experiencia, en beneficio propio o a favor de un tercero</t>
  </si>
  <si>
    <t>Realizar  jornada de socialización sobre el Código de  Código de Ética  y  Buen Gobierno a los Directivos de la SDM</t>
  </si>
  <si>
    <t>Realizar  jornada de socialización sobre el Manual de Contratación y procedimientos o directrices relacionadas con el tema  a los Directivos de la SDM</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</si>
  <si>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</si>
  <si>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Deficiencia en el seguimiento a los informes de auditoría que reflejen  la  no conformidad  observada de acuerdo con las evidencias recolectadas.</t>
  </si>
  <si>
    <t>Falta de objetividad e independencia en un proceso auditor, de evaluación y seguimiento por desconocimiento de los procedimientos correspondientes.</t>
  </si>
  <si>
    <t>Falta de un protocolo de protección a la identidad del denunciante auditor</t>
  </si>
  <si>
    <t xml:space="preserve">Desconocimiento de los delitos tipificados como de corrupción en la Ley </t>
  </si>
  <si>
    <t>Desconocimiento de las políticas de manejo y seguridad de la información.</t>
  </si>
  <si>
    <t>Abuso de autoridad</t>
  </si>
  <si>
    <t>Actos malintencionados de terceros</t>
  </si>
  <si>
    <t>Desconocimiento de los Requisitos Contractuales</t>
  </si>
  <si>
    <t>VERSION: 1.0</t>
  </si>
  <si>
    <t>MAPA DE RIESGOS DE CORRUPCIÓN   2017</t>
  </si>
  <si>
    <t>Fecha: ENERO DE 2017</t>
  </si>
  <si>
    <t>Bimensual</t>
  </si>
  <si>
    <t>Elaborar conceptos técnicos o Viabilidades sobre proyectos de tecnoligia de informacion y comuncacion, favoreciendo a un tercero</t>
  </si>
  <si>
    <t>Charlas sobre el ideario ético de la entidad</t>
  </si>
  <si>
    <t>SOCIALIZACIÓN IDEARIO ÉTICO</t>
  </si>
  <si>
    <t>15/05/2017 
10/10/2018</t>
  </si>
  <si>
    <t>Director(a) de Estudios Sectoriales y de Servicios y Director(a) de Transporte e Infraestructura</t>
  </si>
  <si>
    <t>N° de Socializaciones realizadas /N° de Socializaciones programadas</t>
  </si>
  <si>
    <t>Director(a) de Procesos Administrativos 
Subdirector(a) de Contravenciones de Tránsito
Subdirector (a) de Investigaciones de Transporte Público
Subdirector(a) de Jurisdicción Coactiva.</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</si>
  <si>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</si>
  <si>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</si>
  <si>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anual</t>
  </si>
  <si>
    <t>Realizar jornadas de sensibilización a los servidores de la OCI sobre la importancia de la adecuada custodia de la información almacenada en la oficina.</t>
  </si>
  <si>
    <t>Revisar el contenido de la carpeta compartida donde se archivan de manera digital los documentos  de la OCI</t>
  </si>
  <si>
    <t>Registro de asistencia y Acta reunión de seguimiento al PAAI de la OCI.</t>
  </si>
  <si>
    <t xml:space="preserve">Realizar dos jornadas de sensibilización sobre la importancia de la adecuada custodia de la información almacenada en la oficina a los servidores de la OCI </t>
  </si>
  <si>
    <t>Revisar sementalmente el contenido de la carpeta compartida donde se archivan de manera digital los documentos  de la OCI</t>
  </si>
  <si>
    <t>Realizar  una jornada de socialización  a los servidores de la OCI sobre el código de ética de la SDM</t>
  </si>
  <si>
    <t>Correos electrónicos e informes de evaluación</t>
  </si>
  <si>
    <t>Acciones de mejora a implementar producto del informe de análisis de los resultados de las encuestas.</t>
  </si>
  <si>
    <t xml:space="preserve">Aplicación de los procedimientos PV01-PR02 Procedimiento Evaluación Independiente y Auditoría Interna y PV01-PR03 Procedimiento para la Evaluación de Componentes del Sistema de Control Interno
</t>
  </si>
  <si>
    <t>Socialización de la Política de riesgos de corrupción de la SDM.</t>
  </si>
  <si>
    <t>Realizar una jornada de sensibilización de procedimientos PV01-PR02 y PV01-PR03 al grupo auditor, señalando la importancia de los principios de la auditoría y retroalimentación de los resultados de los ejercicios de auditoría y evaluación.</t>
  </si>
  <si>
    <t>Socializar el procedimiento administración de riesgos en comité de control interno y calidad</t>
  </si>
  <si>
    <t>Presentación  del PAAI de la OCI ante del comité de control interno y calidad</t>
  </si>
  <si>
    <t xml:space="preserve">Realizar socialización del Procedimiento administración de riesgos en comité de control interno y calidad </t>
  </si>
  <si>
    <t>Realizar presentación del PAAI de la OCI</t>
  </si>
  <si>
    <t>Registro de asistencia y Acta de comité</t>
  </si>
  <si>
    <t>Registro de socialización, PAAI y Acta de comité</t>
  </si>
  <si>
    <t>Realizar socialización a los servidores de la OCI sobre el Código de Ética de la SDM</t>
  </si>
  <si>
    <t xml:space="preserve">Realizar una socialización del Procedimiento administración de riesgos en comité de control interno y calidad </t>
  </si>
  <si>
    <t>Realizar una presentación del PAAI de la OCI para revisión y aprobación</t>
  </si>
  <si>
    <t>(No de  Directivos  de la SDM socializados sobre el procedimiento / total de  Directivos  de la SDM)*100</t>
  </si>
  <si>
    <t>(No de  Directivos  de la SDM  / total de  Directivos  de la SDM)*100</t>
  </si>
  <si>
    <t>Director(a) Servicio al Ciudadano</t>
  </si>
  <si>
    <t xml:space="preserve">Aplicación del procedimiento
PM02-PR02 Revisión  Planes de Seguridad Vial con puntos de control. </t>
  </si>
  <si>
    <t>Socializaciónes del código de ética</t>
  </si>
  <si>
    <t>SOCIALIZACIÓN CÓDIGO DE ÉTICA</t>
  </si>
  <si>
    <t xml:space="preserve">Listado de asistencia.
</t>
  </si>
  <si>
    <t>Realizar 2 Socialización del código de ética
Una cada semestre</t>
  </si>
  <si>
    <t>No de Socializaciones realizadas del código de ética/No de Socializaciones programadas del código de ética</t>
  </si>
  <si>
    <t xml:space="preserve">No de Socializaciones realizadas del procedimiento y puntos de control PM02-PR02 Revisión  Planes de Seguridad Vial/ No. de Socialización programadas del procedimiento y puntos de control PM02-PR02 Revisión  Planes de Seguridad Vial con puntos de control. </t>
  </si>
  <si>
    <t>Celebrar contratos omitiendo requisitos legales y procedimentales para favorecimiento de un tercero.</t>
  </si>
  <si>
    <t>Monitoreo de los requisitos legales, así como la aplicación de los procedimientos de selección.</t>
  </si>
  <si>
    <t>Hacer seguimiento a las publicaciones y documentos establecidos para cada caso</t>
  </si>
  <si>
    <t>Reporte de contratación publicado en la página web de la entidad (Mensual)</t>
  </si>
  <si>
    <t xml:space="preserve">Monitoreo y control de los préstamos realizados a los usuarios tanto externos como internos. </t>
  </si>
  <si>
    <t>Hacer seguimiento del cumplimiento de los términos y procedimientos dentro del proceso contractual.</t>
  </si>
  <si>
    <t>Enero a diciembre 2017</t>
  </si>
  <si>
    <t>Diligenciar en su integridad las actas de entrega y recibo de los expedientes y documentos solicitados en préstamo a la Dirección de Asuntos Legales</t>
  </si>
  <si>
    <t xml:space="preserve">Dar cumplimiento a las etapas al procedimiento contractual </t>
  </si>
  <si>
    <t xml:space="preserve">PUBLICACIONES Y DOCUMENOS ESTABLECIDOS PARA CADA CASO </t>
  </si>
  <si>
    <t xml:space="preserve">Número de prestamos realizados </t>
  </si>
  <si>
    <t>Posibles investigaciones y sanciones legales, administrativas y disciplinarias</t>
  </si>
  <si>
    <t xml:space="preserve">Posible pérdida de demandas y sentencias condenatorias que impliquen detrimento patrimonial o reputacional </t>
  </si>
  <si>
    <t>Actas de reunión</t>
  </si>
  <si>
    <t xml:space="preserve">Hacer reuniones mensuales para establecer los lineamientos para adelantar la defensa judicial de la entidad </t>
  </si>
  <si>
    <t>Número de reuniones realizadas</t>
  </si>
  <si>
    <t>Marzo a diciembre 2017</t>
  </si>
  <si>
    <t>Favorecimiento a terceros y aceptación de dádivas o sobornos para
el desarrollo de estudios particulares y estructuración de
procesos de contratación dirigidos</t>
  </si>
  <si>
    <t xml:space="preserve">Procedimientos de el proceso de GESTIÓN DE TRANSPORTE
E INFRAESTRUCTURA con puntos de control </t>
  </si>
  <si>
    <t>SOCIALIZACIÓN DEL PROCEDIMIENTO DE ESTUDIOS</t>
  </si>
  <si>
    <t>15/05/2017 
10/10/2017</t>
  </si>
  <si>
    <t>No aplicación de los controles en los procesos.</t>
  </si>
  <si>
    <t>Lesión de los intereses de una entidad</t>
  </si>
  <si>
    <t>Favorecimiento a terceros  en 
el desarrollo de estudios y estructuración de
procesos de contratación dirigidos, que limiten el beneficio general.</t>
  </si>
  <si>
    <t>INTERNO</t>
  </si>
  <si>
    <t>Trafico de influencias</t>
  </si>
  <si>
    <t>Bajos estandares eticos</t>
  </si>
  <si>
    <t>Cohecho</t>
  </si>
  <si>
    <t>Deficiencia en la apropiación en la gestion del procedimiento</t>
  </si>
  <si>
    <t>Utilización indebida de información priviligedia</t>
  </si>
  <si>
    <t>Estudios previos o de factibilidad superficiales</t>
  </si>
  <si>
    <t xml:space="preserve">Pliegos de condiciones hechos a la medida de una firma particular </t>
  </si>
  <si>
    <t xml:space="preserve">Adendas que cambien condiciones generales del proceso para favorecer a grupos interesados </t>
  </si>
  <si>
    <t xml:space="preserve">Abuso de poder
</t>
  </si>
  <si>
    <t xml:space="preserve">Extralimitación de funciones
</t>
  </si>
  <si>
    <t xml:space="preserve">tráfico de influencias
</t>
  </si>
  <si>
    <t>Bajos estadares éticos.</t>
  </si>
  <si>
    <t>Tráfico de influencias.</t>
  </si>
  <si>
    <t>Extralimitación de funciones.</t>
  </si>
  <si>
    <t>ntereses indebidos en la celebración de contratos</t>
  </si>
  <si>
    <t xml:space="preserve">Concentración de poder.
</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</si>
  <si>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</si>
  <si>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</si>
  <si>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</si>
  <si>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</si>
  <si>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</si>
  <si>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</si>
  <si>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</si>
  <si>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</si>
  <si>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</si>
  <si>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</si>
  <si>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</si>
  <si>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 xml:space="preserve">
Concentración de poder.
Amiguismo y clientelismo.
</t>
  </si>
  <si>
    <t>EXTERNO</t>
  </si>
  <si>
    <t>Intereses personales por encima de los Institucionales que lleven a recibir dádivas o sobornos</t>
  </si>
  <si>
    <t>Bajos estándares éticos, 
Tráfico de influencias.</t>
  </si>
  <si>
    <t>Negligencia en la custodia de los expedientes por parte del operador disciplinario.</t>
  </si>
  <si>
    <t>CONSOLIDA:             OFICINA ASESORA DE PLANEACIÓN</t>
  </si>
  <si>
    <t>RESPONSABLE:       TODOS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</si>
</sst>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dd/mm/yyyy;@"/>
  </numFmts>
  <fonts count="40"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b/>
      <u/>
      <sz val="11"/>
      <color indexed="8"/>
      <name val="Calibri"/>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u/>
      <sz val="11"/>
      <color theme="1"/>
      <name val="Calibri"/>
      <family val="2"/>
      <scheme val="minor"/>
    </font>
    <font>
      <b/>
      <u/>
      <sz val="11"/>
      <color theme="1"/>
      <name val="Calibri"/>
      <family val="2"/>
      <scheme val="minor"/>
    </font>
    <font>
      <sz val="8"/>
      <color theme="1"/>
      <name val="Arial"/>
      <family val="2"/>
    </font>
    <font>
      <u/>
      <sz val="11"/>
      <name val="Calibri"/>
      <family val="2"/>
      <scheme val="minor"/>
    </font>
    <font>
      <b/>
      <u/>
      <sz val="9"/>
      <name val="Arial"/>
      <family val="2"/>
    </font>
    <font>
      <sz val="10"/>
      <name val="Tahoma"/>
      <family val="2"/>
    </font>
    <font>
      <b/>
      <sz val="10"/>
      <color theme="1"/>
      <name val="Tahoma"/>
      <family val="2"/>
    </font>
    <font>
      <sz val="8"/>
      <name val="Arial"/>
      <family val="2"/>
    </font>
  </fonts>
  <fills count="35">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91CF4D"/>
        <bgColor indexed="64"/>
      </patternFill>
    </fill>
    <fill>
      <patternFill patternType="solid">
        <fgColor theme="7" tint="0.59999389629810485"/>
        <bgColor indexed="64"/>
      </patternFill>
    </fill>
    <fill>
      <patternFill patternType="solid">
        <fgColor rgb="FF99FF33"/>
        <bgColor indexed="64"/>
      </patternFill>
    </fill>
    <fill>
      <patternFill patternType="solid">
        <fgColor theme="3" tint="0.79998168889431442"/>
        <bgColor indexed="64"/>
      </patternFill>
    </fill>
    <fill>
      <patternFill patternType="solid">
        <fgColor rgb="FF92D050"/>
        <bgColor indexed="64"/>
      </patternFill>
    </fill>
    <fill>
      <patternFill patternType="solid">
        <fgColor theme="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4">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1"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cellStyleXfs>
  <cellXfs count="1135">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3" fillId="17" borderId="4" xfId="0" applyFont="1" applyFill="1" applyBorder="1" applyAlignment="1">
      <alignment horizontal="center" vertical="center"/>
    </xf>
    <xf numFmtId="0" fontId="23" fillId="18" borderId="4" xfId="0" applyFont="1" applyFill="1" applyBorder="1" applyAlignment="1">
      <alignment horizontal="center" vertical="center"/>
    </xf>
    <xf numFmtId="0" fontId="24" fillId="0" borderId="0" xfId="0" applyFont="1" applyProtection="1"/>
    <xf numFmtId="0" fontId="24" fillId="12" borderId="0" xfId="0" applyFont="1" applyFill="1" applyProtection="1"/>
    <xf numFmtId="0" fontId="24" fillId="16" borderId="0" xfId="0" applyFont="1" applyFill="1" applyProtection="1"/>
    <xf numFmtId="0" fontId="24" fillId="14" borderId="0" xfId="0" applyFont="1" applyFill="1" applyProtection="1"/>
    <xf numFmtId="0" fontId="24" fillId="14" borderId="0" xfId="0" applyFont="1" applyFill="1" applyBorder="1" applyProtection="1"/>
    <xf numFmtId="0" fontId="24" fillId="14" borderId="5" xfId="0" applyFont="1" applyFill="1" applyBorder="1" applyProtection="1"/>
    <xf numFmtId="0" fontId="24" fillId="14" borderId="1" xfId="0" applyFont="1" applyFill="1" applyBorder="1" applyProtection="1"/>
    <xf numFmtId="0" fontId="24"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5" fillId="14" borderId="6" xfId="0" applyFont="1" applyFill="1" applyBorder="1" applyAlignment="1">
      <alignment vertical="center"/>
    </xf>
    <xf numFmtId="0" fontId="25" fillId="14" borderId="7" xfId="0" applyFont="1" applyFill="1" applyBorder="1" applyAlignment="1">
      <alignment vertical="center"/>
    </xf>
    <xf numFmtId="0" fontId="25" fillId="14" borderId="8" xfId="0" applyFont="1" applyFill="1" applyBorder="1" applyAlignment="1">
      <alignment vertical="center"/>
    </xf>
    <xf numFmtId="0" fontId="25" fillId="14" borderId="1" xfId="0" applyFont="1" applyFill="1" applyBorder="1" applyAlignment="1">
      <alignment vertical="center"/>
    </xf>
    <xf numFmtId="0" fontId="25" fillId="14" borderId="12" xfId="0" applyFont="1" applyFill="1" applyBorder="1" applyAlignment="1">
      <alignment vertical="center"/>
    </xf>
    <xf numFmtId="0" fontId="26" fillId="19" borderId="13" xfId="0" applyFont="1" applyFill="1" applyBorder="1" applyAlignment="1"/>
    <xf numFmtId="0" fontId="26" fillId="19" borderId="14" xfId="0" applyFont="1" applyFill="1" applyBorder="1" applyAlignment="1"/>
    <xf numFmtId="0" fontId="26" fillId="19" borderId="15" xfId="0" applyFont="1" applyFill="1" applyBorder="1" applyAlignment="1"/>
    <xf numFmtId="0" fontId="27" fillId="0" borderId="16" xfId="0" applyFont="1" applyBorder="1" applyAlignment="1" applyProtection="1">
      <alignment horizontal="center"/>
    </xf>
    <xf numFmtId="0" fontId="27" fillId="0" borderId="0" xfId="0" applyFont="1" applyBorder="1" applyAlignment="1" applyProtection="1">
      <alignment horizontal="center"/>
    </xf>
    <xf numFmtId="0" fontId="11" fillId="0" borderId="0" xfId="0" applyFont="1" applyBorder="1" applyAlignment="1" applyProtection="1">
      <alignment horizontal="center"/>
    </xf>
    <xf numFmtId="0" fontId="28" fillId="0" borderId="16" xfId="0" applyFont="1" applyBorder="1" applyAlignment="1" applyProtection="1">
      <alignment horizontal="center"/>
    </xf>
    <xf numFmtId="0" fontId="28" fillId="0" borderId="0" xfId="0" applyFont="1" applyBorder="1" applyAlignment="1" applyProtection="1">
      <alignment horizont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3" fillId="14" borderId="3" xfId="0" applyFont="1" applyFill="1" applyBorder="1" applyAlignment="1">
      <alignment horizontal="center"/>
    </xf>
    <xf numFmtId="0" fontId="23" fillId="14" borderId="12" xfId="0" applyFont="1" applyFill="1" applyBorder="1" applyAlignment="1">
      <alignment horizontal="center"/>
    </xf>
    <xf numFmtId="0" fontId="23" fillId="14" borderId="17" xfId="0" applyFont="1" applyFill="1" applyBorder="1" applyAlignment="1">
      <alignment horizontal="center"/>
    </xf>
    <xf numFmtId="0" fontId="23" fillId="14" borderId="18" xfId="0" applyFont="1" applyFill="1" applyBorder="1" applyAlignment="1">
      <alignment horizontal="center"/>
    </xf>
    <xf numFmtId="0" fontId="23" fillId="14" borderId="19" xfId="0" applyFont="1" applyFill="1" applyBorder="1" applyAlignment="1">
      <alignment horizontal="center"/>
    </xf>
    <xf numFmtId="0" fontId="23" fillId="14" borderId="20" xfId="0" applyFont="1" applyFill="1" applyBorder="1" applyAlignment="1">
      <alignment horizontal="center"/>
    </xf>
    <xf numFmtId="0" fontId="15" fillId="21" borderId="21" xfId="0" applyFont="1" applyFill="1" applyBorder="1" applyAlignment="1" applyProtection="1">
      <alignment horizontal="center" vertical="center" wrapText="1"/>
    </xf>
    <xf numFmtId="0" fontId="28" fillId="14" borderId="0" xfId="0" applyFont="1" applyFill="1"/>
    <xf numFmtId="0" fontId="10" fillId="12" borderId="4"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9"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8" fillId="14" borderId="20" xfId="0" applyFont="1" applyFill="1" applyBorder="1" applyAlignment="1">
      <alignment horizontal="center" vertical="center" wrapText="1"/>
    </xf>
    <xf numFmtId="0" fontId="29"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9"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4" fillId="0" borderId="5" xfId="0" applyFont="1" applyBorder="1" applyProtection="1"/>
    <xf numFmtId="0" fontId="24" fillId="13" borderId="1" xfId="0" applyFont="1" applyFill="1" applyBorder="1" applyProtection="1"/>
    <xf numFmtId="0" fontId="24" fillId="12" borderId="1" xfId="0" applyFont="1" applyFill="1" applyBorder="1" applyProtection="1"/>
    <xf numFmtId="0" fontId="24" fillId="15" borderId="1" xfId="0" applyFont="1" applyFill="1" applyBorder="1" applyProtection="1"/>
    <xf numFmtId="0" fontId="24" fillId="16"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9" fillId="13" borderId="24" xfId="12" applyFont="1" applyFill="1" applyBorder="1" applyAlignment="1" applyProtection="1">
      <alignment vertical="center"/>
    </xf>
    <xf numFmtId="0" fontId="24" fillId="23" borderId="0" xfId="0" applyFont="1" applyFill="1" applyProtection="1"/>
    <xf numFmtId="0" fontId="0" fillId="13" borderId="0" xfId="0" applyFill="1"/>
    <xf numFmtId="0" fontId="30" fillId="0" borderId="1" xfId="0" applyFont="1" applyBorder="1"/>
    <xf numFmtId="0" fontId="30" fillId="0" borderId="25" xfId="0" applyFont="1" applyBorder="1"/>
    <xf numFmtId="0" fontId="30" fillId="0" borderId="2" xfId="0" applyFont="1" applyBorder="1" applyAlignment="1">
      <alignment horizontal="center"/>
    </xf>
    <xf numFmtId="0" fontId="30" fillId="0" borderId="23" xfId="0" applyFont="1" applyBorder="1"/>
    <xf numFmtId="0" fontId="30" fillId="0" borderId="3" xfId="0" applyFont="1" applyBorder="1" applyAlignment="1">
      <alignment horizontal="center"/>
    </xf>
    <xf numFmtId="0" fontId="30" fillId="0" borderId="12" xfId="0" applyFont="1" applyBorder="1"/>
    <xf numFmtId="0" fontId="30" fillId="0" borderId="17" xfId="0" applyFont="1" applyBorder="1"/>
    <xf numFmtId="0" fontId="27" fillId="0" borderId="26" xfId="0" applyFont="1" applyBorder="1" applyAlignment="1">
      <alignment horizontal="center"/>
    </xf>
    <xf numFmtId="0" fontId="27" fillId="0" borderId="27" xfId="0" applyFont="1" applyBorder="1" applyAlignment="1">
      <alignment horizontal="center"/>
    </xf>
    <xf numFmtId="0" fontId="30" fillId="0" borderId="18" xfId="0" applyFont="1" applyBorder="1"/>
    <xf numFmtId="0" fontId="30" fillId="0" borderId="19" xfId="0" applyFont="1" applyBorder="1"/>
    <xf numFmtId="0" fontId="27" fillId="0" borderId="0" xfId="0" applyFont="1"/>
    <xf numFmtId="0" fontId="28" fillId="0" borderId="22" xfId="0" applyFont="1" applyBorder="1"/>
    <xf numFmtId="0" fontId="30" fillId="0" borderId="22" xfId="0" applyFont="1" applyBorder="1"/>
    <xf numFmtId="0" fontId="0" fillId="0" borderId="25" xfId="0" applyBorder="1"/>
    <xf numFmtId="0" fontId="28" fillId="0" borderId="0" xfId="0" applyFont="1" applyBorder="1"/>
    <xf numFmtId="0" fontId="30" fillId="0" borderId="0" xfId="0" applyFont="1" applyBorder="1"/>
    <xf numFmtId="0" fontId="31" fillId="0" borderId="0" xfId="0" applyFont="1" applyBorder="1"/>
    <xf numFmtId="0" fontId="0" fillId="0" borderId="27" xfId="0" applyBorder="1"/>
    <xf numFmtId="0" fontId="28" fillId="0" borderId="28" xfId="0" applyFont="1" applyBorder="1"/>
    <xf numFmtId="0" fontId="30" fillId="0" borderId="28" xfId="0" applyFont="1" applyBorder="1"/>
    <xf numFmtId="0" fontId="0" fillId="0" borderId="29" xfId="0" applyBorder="1"/>
    <xf numFmtId="0" fontId="30" fillId="0" borderId="1" xfId="0" applyFont="1" applyBorder="1" applyAlignment="1">
      <alignment horizontal="center"/>
    </xf>
    <xf numFmtId="0" fontId="30" fillId="0" borderId="1" xfId="0" applyFont="1" applyBorder="1" applyAlignment="1">
      <alignment horizontal="left"/>
    </xf>
    <xf numFmtId="0" fontId="30" fillId="0" borderId="3" xfId="0" applyFont="1" applyBorder="1"/>
    <xf numFmtId="0" fontId="30" fillId="0" borderId="12" xfId="0" applyFont="1" applyBorder="1" applyAlignment="1">
      <alignment horizontal="left"/>
    </xf>
    <xf numFmtId="0" fontId="30" fillId="0" borderId="15" xfId="0" applyFont="1" applyBorder="1"/>
    <xf numFmtId="0" fontId="30" fillId="0" borderId="12" xfId="0" applyFont="1" applyBorder="1" applyAlignment="1">
      <alignment horizontal="center"/>
    </xf>
    <xf numFmtId="0" fontId="27" fillId="0" borderId="30" xfId="0" applyFont="1" applyFill="1" applyBorder="1" applyAlignment="1">
      <alignment horizontal="center"/>
    </xf>
    <xf numFmtId="0" fontId="27" fillId="24" borderId="1" xfId="0" applyFont="1" applyFill="1" applyBorder="1"/>
    <xf numFmtId="0" fontId="27" fillId="24" borderId="1" xfId="0" applyFont="1" applyFill="1" applyBorder="1" applyAlignment="1">
      <alignment horizontal="center"/>
    </xf>
    <xf numFmtId="0" fontId="27" fillId="24" borderId="23" xfId="0" applyFont="1" applyFill="1" applyBorder="1" applyAlignment="1">
      <alignment horizontal="center"/>
    </xf>
    <xf numFmtId="0" fontId="27" fillId="24" borderId="31" xfId="0" applyFont="1" applyFill="1" applyBorder="1" applyAlignment="1">
      <alignment horizontal="center"/>
    </xf>
    <xf numFmtId="0" fontId="27" fillId="24" borderId="5" xfId="0" applyFont="1" applyFill="1" applyBorder="1" applyAlignment="1">
      <alignment horizontal="center"/>
    </xf>
    <xf numFmtId="0" fontId="0" fillId="0" borderId="0" xfId="0" applyBorder="1"/>
    <xf numFmtId="0" fontId="30" fillId="24" borderId="1" xfId="0" applyFont="1" applyFill="1" applyBorder="1"/>
    <xf numFmtId="0" fontId="30" fillId="24" borderId="12" xfId="0" applyFont="1" applyFill="1" applyBorder="1"/>
    <xf numFmtId="0" fontId="0" fillId="0" borderId="1" xfId="0" applyBorder="1"/>
    <xf numFmtId="0" fontId="0" fillId="0" borderId="0" xfId="0" applyBorder="1" applyAlignment="1"/>
    <xf numFmtId="0" fontId="24" fillId="13" borderId="5" xfId="0" applyFont="1" applyFill="1" applyBorder="1" applyProtection="1"/>
    <xf numFmtId="0" fontId="24" fillId="12" borderId="5" xfId="0" applyFont="1" applyFill="1" applyBorder="1" applyProtection="1"/>
    <xf numFmtId="0" fontId="24" fillId="15" borderId="5" xfId="0" applyFont="1" applyFill="1" applyBorder="1" applyProtection="1"/>
    <xf numFmtId="0" fontId="24" fillId="16" borderId="0" xfId="0" applyFont="1" applyFill="1" applyBorder="1" applyProtection="1"/>
    <xf numFmtId="0" fontId="24" fillId="0" borderId="0" xfId="0" applyFont="1" applyBorder="1" applyProtection="1"/>
    <xf numFmtId="0" fontId="23" fillId="0" borderId="1" xfId="0" applyFont="1" applyBorder="1" applyAlignment="1">
      <alignment horizontal="center" vertical="center"/>
    </xf>
    <xf numFmtId="0" fontId="0" fillId="0" borderId="0" xfId="0" quotePrefix="1"/>
    <xf numFmtId="0" fontId="25" fillId="14" borderId="24" xfId="0" applyFont="1" applyFill="1" applyBorder="1" applyAlignment="1">
      <alignment vertical="center"/>
    </xf>
    <xf numFmtId="0" fontId="24" fillId="0" borderId="24" xfId="0" applyFont="1" applyBorder="1" applyProtection="1"/>
    <xf numFmtId="0" fontId="34" fillId="0" borderId="2" xfId="0" applyFont="1" applyBorder="1" applyAlignment="1">
      <alignment vertical="center" wrapText="1"/>
    </xf>
    <xf numFmtId="0" fontId="24" fillId="0" borderId="0" xfId="0" applyFont="1" applyAlignment="1" applyProtection="1">
      <alignment horizontal="center"/>
    </xf>
    <xf numFmtId="0" fontId="28" fillId="0" borderId="1" xfId="0" applyFont="1" applyBorder="1" applyAlignment="1" applyProtection="1">
      <alignment vertical="center" wrapText="1"/>
      <protection hidden="1"/>
    </xf>
    <xf numFmtId="0" fontId="2" fillId="14" borderId="74"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center" vertical="center" wrapText="1"/>
      <protection locked="0"/>
    </xf>
    <xf numFmtId="14" fontId="2" fillId="0" borderId="6" xfId="0" applyNumberFormat="1" applyFont="1" applyBorder="1" applyAlignment="1" applyProtection="1">
      <alignment horizontal="center" vertical="center"/>
      <protection hidden="1"/>
    </xf>
    <xf numFmtId="0" fontId="2" fillId="0" borderId="4"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xf>
    <xf numFmtId="0" fontId="2" fillId="0" borderId="71" xfId="0" applyFont="1" applyBorder="1" applyAlignment="1" applyProtection="1">
      <alignment horizontal="center" vertical="center" wrapText="1"/>
      <protection hidden="1"/>
    </xf>
    <xf numFmtId="0" fontId="15" fillId="20" borderId="4" xfId="0" applyFont="1" applyFill="1" applyBorder="1" applyAlignment="1" applyProtection="1">
      <alignment horizontal="center" vertical="center" wrapText="1"/>
    </xf>
    <xf numFmtId="0" fontId="15" fillId="20" borderId="4"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xf>
    <xf numFmtId="0" fontId="2" fillId="0" borderId="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3" xfId="0" applyFont="1" applyBorder="1" applyAlignment="1">
      <alignment horizontal="center" vertical="center" wrapText="1"/>
    </xf>
    <xf numFmtId="0" fontId="2" fillId="14" borderId="6" xfId="0" applyFont="1" applyFill="1" applyBorder="1" applyAlignment="1">
      <alignment horizontal="center" vertical="center" wrapText="1"/>
    </xf>
    <xf numFmtId="0" fontId="2" fillId="14" borderId="74"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50"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hidden="1"/>
    </xf>
    <xf numFmtId="0" fontId="2" fillId="0" borderId="78" xfId="0" applyFont="1" applyFill="1" applyBorder="1" applyAlignment="1" applyProtection="1">
      <alignment horizontal="center" vertical="center" wrapText="1"/>
    </xf>
    <xf numFmtId="14" fontId="2" fillId="0" borderId="7"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wrapText="1"/>
      <protection hidden="1"/>
    </xf>
    <xf numFmtId="0" fontId="2" fillId="0" borderId="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65" fontId="2" fillId="0" borderId="6" xfId="0" applyNumberFormat="1" applyFont="1" applyBorder="1" applyAlignment="1" applyProtection="1">
      <alignment horizontal="center" vertical="center"/>
      <protection hidden="1"/>
    </xf>
    <xf numFmtId="0" fontId="2" fillId="0" borderId="9"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21" xfId="0" applyFont="1" applyFill="1" applyBorder="1" applyAlignment="1" applyProtection="1">
      <alignment horizontal="center" vertical="center" wrapText="1"/>
      <protection locked="0"/>
    </xf>
    <xf numFmtId="1" fontId="2" fillId="0" borderId="21"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73"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hidden="1"/>
    </xf>
    <xf numFmtId="0" fontId="2" fillId="0" borderId="74" xfId="0" applyFont="1" applyFill="1" applyBorder="1" applyAlignment="1" applyProtection="1">
      <alignment horizontal="center" vertical="center" wrapText="1"/>
      <protection hidden="1"/>
    </xf>
    <xf numFmtId="0" fontId="2" fillId="0" borderId="4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73" xfId="0" applyFont="1" applyFill="1" applyBorder="1" applyAlignment="1" applyProtection="1">
      <alignment horizontal="center" vertical="center" wrapText="1"/>
      <protection hidden="1"/>
    </xf>
    <xf numFmtId="0" fontId="2" fillId="0" borderId="0" xfId="0" applyFont="1" applyBorder="1" applyAlignment="1">
      <alignment horizontal="center" vertical="center" wrapText="1"/>
    </xf>
    <xf numFmtId="0" fontId="28" fillId="0" borderId="19" xfId="0" applyFont="1" applyBorder="1" applyAlignment="1" applyProtection="1">
      <alignment horizontal="center" vertical="center" wrapText="1"/>
      <protection hidden="1"/>
    </xf>
    <xf numFmtId="0" fontId="28" fillId="0" borderId="66" xfId="0" applyFont="1" applyFill="1" applyBorder="1" applyAlignment="1" applyProtection="1">
      <alignment horizontal="center" vertical="center" wrapText="1"/>
      <protection locked="0"/>
    </xf>
    <xf numFmtId="0" fontId="28" fillId="14" borderId="19"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xf>
    <xf numFmtId="0" fontId="28" fillId="14" borderId="18"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hidden="1"/>
    </xf>
    <xf numFmtId="0" fontId="2" fillId="28" borderId="26" xfId="0" applyFont="1" applyFill="1" applyBorder="1" applyAlignment="1" applyProtection="1">
      <alignment horizontal="center" vertical="center" wrapText="1"/>
      <protection locked="0"/>
    </xf>
    <xf numFmtId="1" fontId="2" fillId="28" borderId="26" xfId="0" applyNumberFormat="1" applyFont="1" applyFill="1" applyBorder="1" applyAlignment="1" applyProtection="1">
      <alignment horizontal="center" vertical="center" wrapText="1"/>
      <protection locked="0"/>
    </xf>
    <xf numFmtId="0" fontId="24" fillId="28" borderId="22" xfId="0" applyFont="1" applyFill="1" applyBorder="1" applyProtection="1"/>
    <xf numFmtId="0" fontId="24" fillId="28" borderId="0" xfId="0" applyFont="1" applyFill="1" applyBorder="1" applyProtection="1"/>
    <xf numFmtId="0" fontId="24" fillId="28" borderId="28" xfId="0" applyFont="1" applyFill="1" applyBorder="1" applyProtection="1"/>
    <xf numFmtId="0" fontId="24" fillId="28" borderId="0" xfId="0" applyFont="1" applyFill="1" applyProtection="1"/>
    <xf numFmtId="0" fontId="24" fillId="32" borderId="0" xfId="0" applyFont="1" applyFill="1" applyProtection="1"/>
    <xf numFmtId="0" fontId="24" fillId="32" borderId="1" xfId="0" applyFont="1" applyFill="1" applyBorder="1" applyProtection="1"/>
    <xf numFmtId="0" fontId="2" fillId="14" borderId="31" xfId="0" applyFont="1" applyFill="1" applyBorder="1" applyAlignment="1" applyProtection="1">
      <alignment horizontal="left" vertical="center" wrapText="1"/>
      <protection locked="0"/>
    </xf>
    <xf numFmtId="0" fontId="2" fillId="14" borderId="31" xfId="0" applyFont="1" applyFill="1" applyBorder="1" applyAlignment="1" applyProtection="1">
      <alignment horizontal="center" vertical="center" wrapText="1"/>
      <protection locked="0"/>
    </xf>
    <xf numFmtId="0" fontId="2" fillId="14" borderId="7" xfId="0" applyFont="1" applyFill="1" applyBorder="1" applyAlignment="1" applyProtection="1">
      <alignment vertical="center" wrapText="1"/>
      <protection locked="0"/>
    </xf>
    <xf numFmtId="0" fontId="2" fillId="14" borderId="42" xfId="0" applyFont="1" applyFill="1" applyBorder="1" applyAlignment="1" applyProtection="1">
      <alignment vertical="center" wrapText="1"/>
      <protection locked="0"/>
    </xf>
    <xf numFmtId="0" fontId="2" fillId="14" borderId="6" xfId="0" applyFont="1" applyFill="1" applyBorder="1" applyAlignment="1" applyProtection="1">
      <alignment vertical="center" wrapText="1"/>
      <protection locked="0"/>
    </xf>
    <xf numFmtId="0" fontId="2" fillId="14" borderId="48" xfId="0" applyFont="1" applyFill="1" applyBorder="1" applyAlignment="1" applyProtection="1">
      <alignment horizontal="center" vertical="center" wrapText="1"/>
      <protection locked="0"/>
    </xf>
    <xf numFmtId="14" fontId="2" fillId="14" borderId="74" xfId="0" applyNumberFormat="1" applyFont="1" applyFill="1" applyBorder="1" applyAlignment="1" applyProtection="1">
      <alignment horizontal="center" vertical="center"/>
      <protection hidden="1"/>
    </xf>
    <xf numFmtId="0" fontId="2" fillId="14" borderId="48" xfId="0" applyFont="1" applyFill="1" applyBorder="1" applyAlignment="1" applyProtection="1">
      <alignment horizontal="center" vertical="center" wrapText="1"/>
      <protection hidden="1"/>
    </xf>
    <xf numFmtId="0" fontId="2" fillId="14" borderId="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hidden="1"/>
    </xf>
    <xf numFmtId="14" fontId="2" fillId="14" borderId="6" xfId="0" applyNumberFormat="1" applyFont="1" applyFill="1" applyBorder="1" applyAlignment="1" applyProtection="1">
      <alignment horizontal="center" vertical="center"/>
      <protection hidden="1"/>
    </xf>
    <xf numFmtId="0" fontId="2" fillId="14" borderId="6" xfId="0" applyFont="1" applyFill="1" applyBorder="1" applyAlignment="1" applyProtection="1">
      <alignment vertical="center" wrapText="1"/>
    </xf>
    <xf numFmtId="0" fontId="24" fillId="0" borderId="0" xfId="0" applyFont="1" applyAlignment="1" applyProtection="1">
      <alignment vertical="top"/>
    </xf>
    <xf numFmtId="0" fontId="24" fillId="14" borderId="28" xfId="0" applyFont="1" applyFill="1" applyBorder="1" applyProtection="1"/>
    <xf numFmtId="0" fontId="2" fillId="0" borderId="7"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8" xfId="0" applyNumberFormat="1"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7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14" borderId="22" xfId="0" applyFont="1" applyFill="1" applyBorder="1" applyAlignment="1" applyProtection="1">
      <alignment horizontal="center" vertical="center" wrapText="1"/>
      <protection locked="0"/>
    </xf>
    <xf numFmtId="0" fontId="2" fillId="14" borderId="41"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protection hidden="1"/>
    </xf>
    <xf numFmtId="0" fontId="2" fillId="0" borderId="78" xfId="0" applyFont="1" applyFill="1" applyBorder="1" applyAlignment="1" applyProtection="1">
      <alignment horizontal="center" vertical="center" wrapText="1"/>
      <protection hidden="1"/>
    </xf>
    <xf numFmtId="0" fontId="2" fillId="14" borderId="25" xfId="0" applyFont="1" applyFill="1" applyBorder="1" applyAlignment="1">
      <alignment horizontal="center" vertical="center" wrapText="1"/>
    </xf>
    <xf numFmtId="0" fontId="2" fillId="14" borderId="11" xfId="0" applyFont="1" applyFill="1" applyBorder="1" applyAlignment="1">
      <alignment horizontal="center" vertical="center" wrapText="1"/>
    </xf>
    <xf numFmtId="1" fontId="2" fillId="0" borderId="24" xfId="0" applyNumberFormat="1" applyFont="1" applyFill="1" applyBorder="1" applyAlignment="1" applyProtection="1">
      <alignment horizontal="center" vertical="center" wrapText="1"/>
      <protection locked="0"/>
    </xf>
    <xf numFmtId="0" fontId="9" fillId="13" borderId="24" xfId="12" applyFont="1" applyFill="1" applyBorder="1" applyAlignment="1" applyProtection="1">
      <alignment vertical="center" wrapText="1"/>
    </xf>
    <xf numFmtId="0" fontId="2" fillId="14" borderId="36" xfId="0" applyFont="1" applyFill="1" applyBorder="1" applyAlignment="1">
      <alignment horizontal="center" vertical="center" wrapText="1"/>
    </xf>
    <xf numFmtId="0" fontId="2" fillId="14" borderId="31" xfId="0" applyFont="1" applyFill="1" applyBorder="1" applyAlignment="1">
      <alignment horizontal="center" vertical="center" wrapText="1"/>
    </xf>
    <xf numFmtId="14" fontId="2" fillId="0" borderId="74" xfId="0" applyNumberFormat="1" applyFont="1" applyBorder="1" applyAlignment="1" applyProtection="1">
      <alignment horizontal="center" vertical="center"/>
      <protection hidden="1"/>
    </xf>
    <xf numFmtId="14" fontId="2" fillId="0" borderId="8" xfId="0" applyNumberFormat="1" applyFont="1" applyBorder="1" applyAlignment="1" applyProtection="1">
      <alignment horizontal="center" vertical="center"/>
      <protection hidden="1"/>
    </xf>
    <xf numFmtId="0" fontId="2" fillId="0" borderId="73"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48"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top" wrapText="1"/>
      <protection hidden="1"/>
    </xf>
    <xf numFmtId="0" fontId="2" fillId="0" borderId="25" xfId="0" applyFont="1" applyFill="1" applyBorder="1" applyAlignment="1" applyProtection="1">
      <alignment vertical="center" wrapText="1"/>
      <protection locked="0"/>
    </xf>
    <xf numFmtId="0" fontId="2" fillId="14" borderId="48" xfId="0" applyFont="1" applyFill="1" applyBorder="1" applyAlignment="1" applyProtection="1">
      <alignment horizontal="center" vertical="top" wrapText="1"/>
      <protection hidden="1"/>
    </xf>
    <xf numFmtId="0" fontId="2" fillId="14" borderId="31" xfId="0" applyFont="1" applyFill="1" applyBorder="1" applyAlignment="1" applyProtection="1">
      <alignment horizontal="center" vertical="top" wrapText="1"/>
      <protection hidden="1"/>
    </xf>
    <xf numFmtId="14" fontId="2" fillId="0" borderId="48" xfId="0" applyNumberFormat="1" applyFont="1" applyFill="1" applyBorder="1" applyAlignment="1" applyProtection="1">
      <alignment horizontal="center" vertical="center"/>
      <protection hidden="1"/>
    </xf>
    <xf numFmtId="0" fontId="2" fillId="14" borderId="74" xfId="0" applyFont="1" applyFill="1" applyBorder="1" applyAlignment="1" applyProtection="1">
      <alignment horizontal="center" vertical="center" wrapText="1"/>
      <protection hidden="1"/>
    </xf>
    <xf numFmtId="0" fontId="2" fillId="14" borderId="7"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48"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48"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center" vertical="center" wrapText="1"/>
    </xf>
    <xf numFmtId="0" fontId="10" fillId="13" borderId="26" xfId="0" applyFont="1" applyFill="1" applyBorder="1" applyAlignment="1" applyProtection="1">
      <alignment horizontal="center" vertical="center" wrapText="1"/>
    </xf>
    <xf numFmtId="0" fontId="10" fillId="13" borderId="38"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protection hidden="1"/>
    </xf>
    <xf numFmtId="0" fontId="2" fillId="14" borderId="74"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hidden="1"/>
    </xf>
    <xf numFmtId="0" fontId="28" fillId="0" borderId="31" xfId="0" applyFont="1" applyFill="1" applyBorder="1" applyAlignment="1" applyProtection="1">
      <alignment vertical="center" wrapText="1"/>
      <protection locked="0"/>
    </xf>
    <xf numFmtId="0" fontId="24" fillId="14" borderId="0" xfId="0" applyFont="1" applyFill="1" applyBorder="1" applyAlignment="1" applyProtection="1"/>
    <xf numFmtId="0" fontId="26" fillId="14" borderId="0" xfId="0" applyFont="1" applyFill="1" applyBorder="1" applyAlignment="1"/>
    <xf numFmtId="0" fontId="23" fillId="14" borderId="0" xfId="0" applyFont="1" applyFill="1" applyBorder="1" applyAlignment="1"/>
    <xf numFmtId="0" fontId="28" fillId="0" borderId="6" xfId="0" applyFont="1" applyBorder="1" applyAlignment="1" applyProtection="1">
      <alignment vertical="center" wrapText="1"/>
      <protection hidden="1"/>
    </xf>
    <xf numFmtId="0" fontId="28" fillId="0" borderId="8" xfId="0" applyFont="1" applyBorder="1" applyAlignment="1" applyProtection="1">
      <alignment vertical="center"/>
      <protection hidden="1"/>
    </xf>
    <xf numFmtId="0" fontId="28" fillId="0" borderId="48" xfId="0" applyFont="1" applyBorder="1" applyAlignment="1" applyProtection="1">
      <alignment vertical="center" wrapText="1"/>
      <protection hidden="1"/>
    </xf>
    <xf numFmtId="14" fontId="28" fillId="0" borderId="48" xfId="0" applyNumberFormat="1" applyFont="1" applyBorder="1" applyAlignment="1" applyProtection="1">
      <alignment horizontal="center" vertical="center" textRotation="90" wrapText="1"/>
      <protection hidden="1"/>
    </xf>
    <xf numFmtId="0" fontId="28" fillId="0" borderId="6" xfId="0" applyFont="1" applyFill="1" applyBorder="1" applyAlignment="1" applyProtection="1">
      <alignment vertical="center" wrapText="1"/>
      <protection locked="0"/>
    </xf>
    <xf numFmtId="0" fontId="28" fillId="0" borderId="36" xfId="0" applyFont="1" applyBorder="1" applyAlignment="1" applyProtection="1">
      <alignment horizontal="center" vertical="center" wrapText="1"/>
      <protection hidden="1"/>
    </xf>
    <xf numFmtId="0" fontId="28" fillId="0" borderId="6" xfId="0" applyFont="1" applyFill="1" applyBorder="1" applyAlignment="1" applyProtection="1">
      <alignment horizontal="center" vertical="center" wrapText="1"/>
      <protection locked="0"/>
    </xf>
    <xf numFmtId="0" fontId="28" fillId="0" borderId="3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protection hidden="1"/>
    </xf>
    <xf numFmtId="0" fontId="2" fillId="0" borderId="49" xfId="0" applyFont="1" applyBorder="1" applyAlignment="1" applyProtection="1">
      <alignment horizontal="center" vertical="center" wrapText="1"/>
      <protection hidden="1"/>
    </xf>
    <xf numFmtId="0" fontId="28" fillId="0" borderId="43" xfId="0" applyFont="1" applyBorder="1" applyAlignment="1" applyProtection="1">
      <alignment horizontal="center"/>
    </xf>
    <xf numFmtId="0" fontId="28" fillId="0" borderId="0" xfId="0" applyFont="1" applyBorder="1" applyAlignment="1" applyProtection="1">
      <alignment horizontal="center"/>
    </xf>
    <xf numFmtId="0" fontId="28" fillId="0" borderId="46" xfId="0" applyFont="1" applyBorder="1" applyAlignment="1" applyProtection="1">
      <alignment horizontal="center"/>
    </xf>
    <xf numFmtId="0" fontId="28" fillId="0" borderId="49" xfId="0" applyFont="1" applyBorder="1" applyAlignment="1" applyProtection="1">
      <alignment horizontal="center"/>
    </xf>
    <xf numFmtId="0" fontId="15" fillId="25" borderId="26" xfId="0" applyFont="1" applyFill="1" applyBorder="1" applyAlignment="1" applyProtection="1">
      <alignment horizontal="center" vertical="center" textRotation="90" wrapText="1"/>
    </xf>
    <xf numFmtId="0" fontId="2" fillId="0" borderId="4" xfId="0" applyFont="1" applyFill="1" applyBorder="1" applyAlignment="1" applyProtection="1">
      <alignment horizontal="center" wrapText="1"/>
      <protection locked="0"/>
    </xf>
    <xf numFmtId="0" fontId="2" fillId="0" borderId="26" xfId="0" applyFont="1" applyFill="1" applyBorder="1" applyAlignment="1" applyProtection="1">
      <alignment horizontal="center" wrapText="1"/>
      <protection locked="0"/>
    </xf>
    <xf numFmtId="0" fontId="2" fillId="0" borderId="38" xfId="0" applyFont="1" applyFill="1" applyBorder="1" applyAlignment="1" applyProtection="1">
      <alignment horizontal="center" wrapText="1"/>
      <protection locked="0"/>
    </xf>
    <xf numFmtId="0" fontId="15" fillId="25" borderId="26" xfId="0" applyFont="1" applyFill="1" applyBorder="1" applyAlignment="1" applyProtection="1">
      <alignment horizontal="center" vertical="center" textRotation="90" wrapText="1"/>
    </xf>
    <xf numFmtId="0" fontId="28" fillId="0" borderId="50" xfId="0" applyFont="1" applyFill="1" applyBorder="1" applyAlignment="1" applyProtection="1">
      <alignment vertical="center" wrapText="1"/>
      <protection locked="0"/>
    </xf>
    <xf numFmtId="0" fontId="28" fillId="0" borderId="78" xfId="0" applyFont="1" applyFill="1" applyBorder="1" applyAlignment="1" applyProtection="1">
      <alignment vertical="center" wrapText="1"/>
      <protection locked="0"/>
    </xf>
    <xf numFmtId="0" fontId="15" fillId="25" borderId="13" xfId="0" applyFont="1" applyFill="1" applyBorder="1" applyAlignment="1" applyProtection="1">
      <alignment horizontal="center" vertical="center" textRotation="90" wrapText="1"/>
    </xf>
    <xf numFmtId="0" fontId="15" fillId="25" borderId="14" xfId="0" applyFont="1" applyFill="1" applyBorder="1" applyAlignment="1" applyProtection="1">
      <alignment horizontal="center" vertical="center" textRotation="90" wrapText="1"/>
    </xf>
    <xf numFmtId="0" fontId="2" fillId="0" borderId="69" xfId="0" applyFont="1" applyBorder="1" applyAlignment="1">
      <alignment horizontal="center" vertical="center" wrapText="1"/>
    </xf>
    <xf numFmtId="0" fontId="2" fillId="14" borderId="6" xfId="0" applyFont="1" applyFill="1" applyBorder="1" applyAlignment="1">
      <alignment vertical="center" wrapText="1"/>
    </xf>
    <xf numFmtId="0" fontId="2" fillId="14" borderId="7" xfId="0" applyFont="1" applyFill="1" applyBorder="1" applyAlignment="1">
      <alignment vertical="center" wrapText="1"/>
    </xf>
    <xf numFmtId="0" fontId="2" fillId="0" borderId="75" xfId="0" applyFont="1" applyFill="1" applyBorder="1" applyAlignment="1" applyProtection="1">
      <alignment vertical="center" wrapText="1"/>
      <protection locked="0"/>
    </xf>
    <xf numFmtId="0" fontId="2" fillId="0" borderId="78" xfId="0" applyFont="1" applyFill="1" applyBorder="1" applyAlignment="1" applyProtection="1">
      <alignment vertical="center" wrapText="1"/>
      <protection locked="0"/>
    </xf>
    <xf numFmtId="0" fontId="2" fillId="0" borderId="76" xfId="0" applyFont="1" applyFill="1" applyBorder="1" applyAlignment="1" applyProtection="1">
      <alignment vertical="center" wrapText="1"/>
      <protection locked="0"/>
    </xf>
    <xf numFmtId="0" fontId="2" fillId="0" borderId="50" xfId="0" applyFont="1" applyBorder="1" applyAlignment="1">
      <alignment vertical="center" wrapText="1"/>
    </xf>
    <xf numFmtId="0" fontId="2" fillId="0" borderId="78" xfId="0" applyFont="1" applyBorder="1" applyAlignment="1">
      <alignment vertical="center" wrapText="1"/>
    </xf>
    <xf numFmtId="0" fontId="2" fillId="0" borderId="79" xfId="0" applyFont="1" applyFill="1" applyBorder="1" applyAlignment="1" applyProtection="1">
      <alignment vertical="center" wrapText="1"/>
      <protection locked="0"/>
    </xf>
    <xf numFmtId="0" fontId="2" fillId="0" borderId="75" xfId="0" applyFont="1" applyBorder="1" applyAlignment="1">
      <alignment vertical="center" wrapText="1"/>
    </xf>
    <xf numFmtId="0" fontId="2" fillId="0" borderId="50" xfId="0" applyFont="1" applyFill="1" applyBorder="1" applyAlignment="1" applyProtection="1">
      <alignment vertical="center" wrapText="1"/>
      <protection locked="0"/>
    </xf>
    <xf numFmtId="0" fontId="2" fillId="14" borderId="50" xfId="0" applyFont="1" applyFill="1" applyBorder="1" applyAlignment="1" applyProtection="1">
      <alignment vertical="center" wrapText="1"/>
      <protection locked="0"/>
    </xf>
    <xf numFmtId="0" fontId="2" fillId="14" borderId="75" xfId="0" applyFont="1" applyFill="1" applyBorder="1" applyAlignment="1" applyProtection="1">
      <alignment vertical="center" wrapText="1"/>
      <protection locked="0"/>
    </xf>
    <xf numFmtId="0" fontId="2" fillId="14" borderId="78" xfId="0" applyFont="1" applyFill="1" applyBorder="1" applyAlignment="1" applyProtection="1">
      <alignment vertical="center" wrapText="1"/>
      <protection locked="0"/>
    </xf>
    <xf numFmtId="0" fontId="2" fillId="14" borderId="79" xfId="0" applyFont="1" applyFill="1" applyBorder="1" applyAlignment="1">
      <alignment vertical="center" wrapText="1"/>
    </xf>
    <xf numFmtId="0" fontId="2" fillId="14" borderId="78" xfId="0" applyFont="1" applyFill="1" applyBorder="1" applyAlignment="1">
      <alignment vertical="center" wrapText="1"/>
    </xf>
    <xf numFmtId="0" fontId="2" fillId="14" borderId="76" xfId="0" applyFont="1" applyFill="1" applyBorder="1" applyAlignment="1">
      <alignment vertical="center" wrapText="1"/>
    </xf>
    <xf numFmtId="0" fontId="2" fillId="14" borderId="50" xfId="0" applyFont="1" applyFill="1" applyBorder="1" applyAlignment="1">
      <alignment vertical="center" wrapText="1"/>
    </xf>
    <xf numFmtId="0" fontId="2" fillId="14" borderId="79" xfId="0" applyFont="1" applyFill="1" applyBorder="1" applyAlignment="1" applyProtection="1">
      <alignment vertical="center" wrapText="1"/>
      <protection locked="0"/>
    </xf>
    <xf numFmtId="0" fontId="2" fillId="0" borderId="76" xfId="0" applyFont="1" applyBorder="1" applyAlignment="1">
      <alignment vertical="center" wrapText="1"/>
    </xf>
    <xf numFmtId="0" fontId="2" fillId="0" borderId="79" xfId="0" applyFont="1" applyBorder="1" applyAlignment="1">
      <alignment vertical="center" wrapText="1"/>
    </xf>
    <xf numFmtId="0" fontId="2" fillId="0" borderId="16" xfId="0" applyFont="1" applyBorder="1" applyAlignment="1">
      <alignment vertical="center" wrapText="1"/>
    </xf>
    <xf numFmtId="0" fontId="2" fillId="14" borderId="75" xfId="0" applyFont="1" applyFill="1" applyBorder="1" applyAlignment="1" applyProtection="1">
      <alignment vertical="center" wrapText="1"/>
      <protection locked="0"/>
    </xf>
    <xf numFmtId="0" fontId="2" fillId="14" borderId="76" xfId="0" applyFont="1" applyFill="1" applyBorder="1" applyAlignment="1" applyProtection="1">
      <alignment vertical="center" wrapText="1"/>
      <protection locked="0"/>
    </xf>
    <xf numFmtId="0" fontId="2" fillId="14" borderId="79" xfId="0" applyFont="1" applyFill="1" applyBorder="1" applyAlignment="1" applyProtection="1">
      <alignment vertical="top" wrapText="1"/>
      <protection locked="0"/>
    </xf>
    <xf numFmtId="0" fontId="2" fillId="14" borderId="8" xfId="0" applyFont="1" applyFill="1" applyBorder="1" applyAlignment="1">
      <alignment vertical="center" wrapText="1"/>
    </xf>
    <xf numFmtId="0" fontId="39" fillId="14" borderId="4" xfId="0" applyFont="1" applyFill="1" applyBorder="1" applyAlignment="1">
      <alignment horizontal="center" vertical="center" wrapText="1"/>
    </xf>
    <xf numFmtId="0" fontId="39" fillId="14" borderId="7" xfId="0" applyFont="1" applyFill="1" applyBorder="1" applyAlignment="1">
      <alignment horizontal="center" vertical="center" wrapText="1"/>
    </xf>
    <xf numFmtId="0" fontId="39" fillId="14" borderId="38" xfId="0" applyFont="1" applyFill="1" applyBorder="1" applyAlignment="1">
      <alignment horizontal="center" vertical="center" wrapText="1"/>
    </xf>
    <xf numFmtId="0" fontId="39" fillId="0" borderId="78" xfId="0" applyFont="1" applyBorder="1" applyAlignment="1" applyProtection="1">
      <alignment horizontal="center" vertical="center" wrapText="1"/>
      <protection locked="0"/>
    </xf>
    <xf numFmtId="0" fontId="39" fillId="0" borderId="79" xfId="0" applyFont="1" applyBorder="1" applyAlignment="1" applyProtection="1">
      <alignment horizontal="center" vertical="center" wrapText="1"/>
      <protection locked="0"/>
    </xf>
    <xf numFmtId="0" fontId="39" fillId="14" borderId="42" xfId="0" applyFont="1" applyFill="1" applyBorder="1" applyAlignment="1">
      <alignment horizontal="center" vertical="center" wrapText="1"/>
    </xf>
    <xf numFmtId="0" fontId="39" fillId="0" borderId="4" xfId="0" applyFont="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0" fontId="39" fillId="14" borderId="22" xfId="0" applyFont="1" applyFill="1" applyBorder="1" applyAlignment="1">
      <alignment vertical="center" wrapText="1"/>
    </xf>
    <xf numFmtId="0" fontId="39" fillId="14" borderId="31" xfId="0" applyFont="1" applyFill="1" applyBorder="1" applyAlignment="1">
      <alignment vertical="center" wrapText="1"/>
    </xf>
    <xf numFmtId="0" fontId="39" fillId="14" borderId="22" xfId="0" applyFont="1" applyFill="1" applyBorder="1" applyAlignment="1">
      <alignment horizontal="center" vertical="center" wrapText="1"/>
    </xf>
    <xf numFmtId="0" fontId="39" fillId="14" borderId="31" xfId="0" applyFont="1" applyFill="1" applyBorder="1" applyAlignment="1">
      <alignment horizontal="center" vertical="center" wrapText="1"/>
    </xf>
    <xf numFmtId="0" fontId="39" fillId="0" borderId="38" xfId="0" applyFont="1" applyBorder="1" applyAlignment="1" applyProtection="1">
      <alignment horizontal="center" vertical="center" wrapText="1"/>
      <protection locked="0"/>
    </xf>
    <xf numFmtId="0" fontId="39" fillId="14" borderId="48" xfId="0" applyFont="1" applyFill="1" applyBorder="1" applyAlignment="1">
      <alignment vertical="center" wrapText="1"/>
    </xf>
    <xf numFmtId="0" fontId="39" fillId="14" borderId="48" xfId="0" applyFont="1" applyFill="1" applyBorder="1" applyAlignment="1">
      <alignment horizontal="center" vertical="center" wrapText="1"/>
    </xf>
    <xf numFmtId="0" fontId="24" fillId="0" borderId="78" xfId="0" applyFont="1" applyFill="1" applyBorder="1" applyAlignment="1" applyProtection="1">
      <alignment vertical="center" wrapText="1"/>
      <protection locked="0"/>
    </xf>
    <xf numFmtId="0" fontId="24" fillId="0" borderId="50" xfId="0" applyFont="1" applyFill="1" applyBorder="1" applyAlignment="1" applyProtection="1">
      <alignment vertical="center" wrapText="1"/>
      <protection locked="0"/>
    </xf>
    <xf numFmtId="0" fontId="24" fillId="0" borderId="79" xfId="0" applyFont="1" applyFill="1" applyBorder="1" applyAlignment="1" applyProtection="1">
      <alignment vertical="center" wrapText="1"/>
      <protection locked="0"/>
    </xf>
    <xf numFmtId="0" fontId="24" fillId="0" borderId="76" xfId="0" applyFont="1" applyFill="1" applyBorder="1" applyAlignment="1" applyProtection="1">
      <alignment vertical="center" wrapText="1"/>
      <protection locked="0"/>
    </xf>
    <xf numFmtId="0" fontId="39" fillId="14" borderId="6" xfId="0" applyFont="1" applyFill="1" applyBorder="1" applyAlignment="1">
      <alignment horizontal="center" vertical="center" wrapText="1"/>
    </xf>
    <xf numFmtId="0" fontId="24" fillId="0" borderId="78" xfId="0" applyFont="1" applyBorder="1" applyAlignment="1">
      <alignment wrapText="1"/>
    </xf>
    <xf numFmtId="0" fontId="24" fillId="0" borderId="78" xfId="0" applyFont="1" applyBorder="1" applyAlignment="1">
      <alignment vertical="center" wrapText="1"/>
    </xf>
    <xf numFmtId="0" fontId="39" fillId="14" borderId="0" xfId="0" applyFont="1" applyFill="1" applyBorder="1" applyAlignment="1">
      <alignment horizontal="center" vertical="center" wrapText="1"/>
    </xf>
    <xf numFmtId="0" fontId="24" fillId="0" borderId="75" xfId="0" applyFont="1" applyFill="1" applyBorder="1" applyAlignment="1" applyProtection="1">
      <alignment vertical="center" wrapText="1"/>
      <protection locked="0"/>
    </xf>
    <xf numFmtId="0" fontId="24" fillId="0" borderId="48" xfId="0" applyFont="1" applyFill="1" applyBorder="1" applyAlignment="1" applyProtection="1">
      <alignment vertical="center" wrapText="1"/>
      <protection locked="0"/>
    </xf>
    <xf numFmtId="0" fontId="24" fillId="0" borderId="31" xfId="0" applyFont="1" applyBorder="1" applyAlignment="1">
      <alignment wrapText="1"/>
    </xf>
    <xf numFmtId="0" fontId="24" fillId="0" borderId="31" xfId="0" applyFont="1" applyBorder="1" applyAlignment="1">
      <alignment vertical="center" wrapText="1"/>
    </xf>
    <xf numFmtId="0" fontId="39" fillId="14" borderId="1" xfId="0" applyFont="1" applyFill="1" applyBorder="1" applyAlignment="1">
      <alignment horizontal="center" vertical="center" wrapText="1"/>
    </xf>
    <xf numFmtId="0" fontId="39" fillId="14" borderId="74" xfId="0" applyFont="1" applyFill="1" applyBorder="1" applyAlignment="1">
      <alignment horizontal="center" vertical="center" wrapText="1"/>
    </xf>
    <xf numFmtId="0" fontId="39" fillId="14" borderId="25" xfId="0" applyFont="1" applyFill="1" applyBorder="1" applyAlignment="1">
      <alignment horizontal="center" vertical="center" wrapText="1"/>
    </xf>
    <xf numFmtId="0" fontId="39" fillId="14" borderId="5" xfId="0" applyFont="1" applyFill="1" applyBorder="1" applyAlignment="1">
      <alignment horizontal="center" vertical="center" wrapText="1"/>
    </xf>
    <xf numFmtId="0" fontId="39" fillId="14" borderId="69" xfId="0" applyFont="1" applyFill="1" applyBorder="1" applyAlignment="1">
      <alignment horizontal="center" vertical="center" wrapText="1"/>
    </xf>
    <xf numFmtId="0" fontId="39" fillId="14" borderId="39" xfId="0" applyFont="1" applyFill="1" applyBorder="1" applyAlignment="1">
      <alignment horizontal="center" vertical="center" wrapText="1"/>
    </xf>
    <xf numFmtId="0" fontId="39" fillId="14" borderId="34" xfId="0" applyFont="1" applyFill="1" applyBorder="1" applyAlignment="1">
      <alignment horizontal="center" vertical="center" wrapText="1"/>
    </xf>
    <xf numFmtId="0" fontId="39" fillId="14" borderId="75" xfId="0" applyFont="1" applyFill="1" applyBorder="1" applyAlignment="1">
      <alignment horizontal="center" vertical="center" wrapText="1"/>
    </xf>
    <xf numFmtId="0" fontId="28" fillId="14" borderId="7" xfId="0" applyFont="1" applyFill="1" applyBorder="1" applyAlignment="1" applyProtection="1">
      <alignment vertical="center" wrapText="1"/>
      <protection locked="0"/>
    </xf>
    <xf numFmtId="0" fontId="28" fillId="14" borderId="42" xfId="0" applyFont="1" applyFill="1" applyBorder="1" applyAlignment="1" applyProtection="1">
      <alignment vertical="center" wrapText="1"/>
      <protection locked="0"/>
    </xf>
    <xf numFmtId="0" fontId="28" fillId="14" borderId="7" xfId="0" applyFont="1" applyFill="1" applyBorder="1" applyAlignment="1" applyProtection="1">
      <alignment vertical="center"/>
    </xf>
    <xf numFmtId="0" fontId="28" fillId="14" borderId="26" xfId="0" applyFont="1" applyFill="1" applyBorder="1" applyAlignment="1" applyProtection="1">
      <alignment vertical="center" wrapText="1"/>
      <protection locked="0"/>
    </xf>
    <xf numFmtId="0" fontId="28" fillId="14" borderId="8" xfId="0" applyFont="1" applyFill="1" applyBorder="1" applyAlignment="1" applyProtection="1">
      <alignment vertical="center"/>
    </xf>
    <xf numFmtId="0" fontId="15" fillId="25" borderId="14" xfId="0" applyFont="1" applyFill="1" applyBorder="1" applyAlignment="1" applyProtection="1"/>
    <xf numFmtId="0" fontId="15" fillId="25" borderId="15" xfId="0" applyFont="1" applyFill="1" applyBorder="1" applyAlignment="1" applyProtection="1"/>
    <xf numFmtId="0" fontId="29" fillId="24" borderId="0" xfId="0" applyFont="1" applyFill="1" applyProtection="1"/>
    <xf numFmtId="0" fontId="24" fillId="24" borderId="0" xfId="0" applyFont="1" applyFill="1" applyProtection="1"/>
    <xf numFmtId="0" fontId="2" fillId="0" borderId="2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0" fillId="13" borderId="4" xfId="0" applyFont="1" applyFill="1" applyBorder="1" applyAlignment="1" applyProtection="1">
      <alignment horizontal="center" vertical="center" wrapText="1"/>
    </xf>
    <xf numFmtId="0" fontId="10" fillId="13" borderId="26" xfId="0" applyFont="1" applyFill="1" applyBorder="1" applyAlignment="1" applyProtection="1">
      <alignment horizontal="center" vertical="center" wrapText="1"/>
    </xf>
    <xf numFmtId="0" fontId="10" fillId="13" borderId="3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2"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0" fontId="2" fillId="14" borderId="42"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8"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10" fillId="13" borderId="72" xfId="0" applyFont="1" applyFill="1" applyBorder="1" applyAlignment="1" applyProtection="1">
      <alignment horizontal="center" vertical="center" wrapText="1"/>
    </xf>
    <xf numFmtId="0" fontId="10" fillId="13" borderId="45" xfId="0" applyFont="1" applyFill="1" applyBorder="1" applyAlignment="1" applyProtection="1">
      <alignment horizontal="center" vertical="center" wrapText="1"/>
    </xf>
    <xf numFmtId="0" fontId="2" fillId="0" borderId="59"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10" fillId="13" borderId="65" xfId="0" applyFont="1" applyFill="1" applyBorder="1" applyAlignment="1" applyProtection="1">
      <alignment horizontal="center" vertical="center" wrapText="1"/>
    </xf>
    <xf numFmtId="0" fontId="10" fillId="13" borderId="64" xfId="0" applyFont="1" applyFill="1" applyBorder="1" applyAlignment="1" applyProtection="1">
      <alignment horizontal="center" vertical="center" wrapText="1"/>
    </xf>
    <xf numFmtId="0" fontId="10" fillId="13" borderId="63" xfId="0" applyFont="1" applyFill="1" applyBorder="1" applyAlignment="1" applyProtection="1">
      <alignment horizontal="center" vertical="center" wrapText="1"/>
    </xf>
    <xf numFmtId="0" fontId="2" fillId="14" borderId="43" xfId="0" applyFont="1" applyFill="1" applyBorder="1" applyAlignment="1">
      <alignment horizontal="center" vertical="center" wrapText="1"/>
    </xf>
    <xf numFmtId="0" fontId="2" fillId="14" borderId="28" xfId="0" applyFont="1" applyFill="1" applyBorder="1" applyAlignment="1">
      <alignment horizontal="center" vertical="center" wrapText="1"/>
    </xf>
    <xf numFmtId="0" fontId="2" fillId="0" borderId="66"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14" borderId="0" xfId="0" applyFont="1" applyFill="1" applyBorder="1" applyAlignment="1">
      <alignment horizontal="center" vertical="center" wrapText="1"/>
    </xf>
    <xf numFmtId="0" fontId="2" fillId="0" borderId="28" xfId="0" applyFont="1" applyFill="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0" fillId="33" borderId="4" xfId="0" applyFont="1" applyFill="1" applyBorder="1" applyAlignment="1" applyProtection="1">
      <alignment horizontal="center" vertical="center" textRotation="90" wrapText="1"/>
      <protection locked="0"/>
    </xf>
    <xf numFmtId="0" fontId="10" fillId="33" borderId="26" xfId="0" applyFont="1" applyFill="1" applyBorder="1" applyAlignment="1" applyProtection="1">
      <alignment horizontal="center" vertical="center" textRotation="90" wrapText="1"/>
      <protection locked="0"/>
    </xf>
    <xf numFmtId="0" fontId="10" fillId="33" borderId="38" xfId="0" applyFont="1" applyFill="1" applyBorder="1" applyAlignment="1" applyProtection="1">
      <alignment horizontal="center" vertical="center" textRotation="90"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2" fillId="0" borderId="74" xfId="0" applyFont="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hidden="1"/>
    </xf>
    <xf numFmtId="0" fontId="2" fillId="0" borderId="4"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14" fontId="2" fillId="0" borderId="6" xfId="0" applyNumberFormat="1"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14" fontId="2" fillId="0" borderId="8" xfId="0" applyNumberFormat="1" applyFont="1" applyBorder="1" applyAlignment="1" applyProtection="1">
      <alignment horizontal="center" vertical="center" wrapText="1"/>
      <protection locked="0"/>
    </xf>
    <xf numFmtId="0" fontId="2" fillId="0" borderId="36"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1" fontId="2" fillId="0" borderId="19"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0" fontId="10" fillId="13" borderId="4" xfId="12" applyFont="1" applyFill="1" applyBorder="1" applyAlignment="1" applyProtection="1">
      <alignment horizontal="center" vertical="center" wrapText="1"/>
    </xf>
    <xf numFmtId="0" fontId="10" fillId="13" borderId="26" xfId="12" applyFont="1" applyFill="1" applyBorder="1" applyAlignment="1" applyProtection="1">
      <alignment horizontal="center" vertical="center" wrapText="1"/>
    </xf>
    <xf numFmtId="0" fontId="10" fillId="13" borderId="38" xfId="12"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5" xfId="0" applyFont="1" applyBorder="1" applyAlignment="1" applyProtection="1">
      <alignment horizontal="center" vertical="center" wrapText="1"/>
      <protection hidden="1"/>
    </xf>
    <xf numFmtId="0" fontId="2" fillId="0" borderId="64" xfId="0" applyFont="1" applyBorder="1" applyAlignment="1" applyProtection="1">
      <alignment horizontal="center" vertical="center" wrapText="1"/>
      <protection hidden="1"/>
    </xf>
    <xf numFmtId="0" fontId="2" fillId="0" borderId="63" xfId="0" applyFont="1" applyBorder="1" applyAlignment="1" applyProtection="1">
      <alignment horizontal="center" vertical="center" wrapText="1"/>
      <protection hidden="1"/>
    </xf>
    <xf numFmtId="0" fontId="2" fillId="0" borderId="49" xfId="0" applyFont="1" applyFill="1" applyBorder="1" applyAlignment="1" applyProtection="1">
      <alignment horizontal="center" vertical="top" wrapText="1"/>
      <protection hidden="1"/>
    </xf>
    <xf numFmtId="0" fontId="2" fillId="0" borderId="5" xfId="0" applyFont="1" applyFill="1" applyBorder="1" applyAlignment="1" applyProtection="1">
      <alignment horizontal="center" vertical="top" wrapText="1"/>
      <protection hidden="1"/>
    </xf>
    <xf numFmtId="0" fontId="2" fillId="0" borderId="58"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10" fillId="0" borderId="4" xfId="0" applyFont="1" applyBorder="1" applyAlignment="1" applyProtection="1">
      <alignment horizontal="center" vertical="center" wrapText="1"/>
      <protection hidden="1"/>
    </xf>
    <xf numFmtId="0" fontId="10" fillId="0" borderId="26"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2" fillId="0" borderId="4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2" xfId="0" applyFont="1" applyFill="1" applyBorder="1" applyAlignment="1" applyProtection="1">
      <alignment horizontal="center" vertical="center" wrapText="1"/>
    </xf>
    <xf numFmtId="0" fontId="2" fillId="0" borderId="4" xfId="0" applyFont="1" applyFill="1" applyBorder="1" applyAlignment="1" applyProtection="1">
      <alignment horizontal="center" vertical="top" wrapText="1"/>
      <protection locked="0"/>
    </xf>
    <xf numFmtId="0" fontId="2" fillId="0" borderId="74" xfId="0" applyFont="1" applyFill="1" applyBorder="1" applyAlignment="1" applyProtection="1">
      <alignment horizontal="center" vertical="top" wrapText="1"/>
      <protection locked="0"/>
    </xf>
    <xf numFmtId="0" fontId="2" fillId="0" borderId="7" xfId="0" applyFont="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14" fontId="2" fillId="14" borderId="42" xfId="0" applyNumberFormat="1" applyFont="1" applyFill="1" applyBorder="1" applyAlignment="1" applyProtection="1">
      <alignment horizontal="center" vertical="center"/>
      <protection hidden="1"/>
    </xf>
    <xf numFmtId="14" fontId="2" fillId="14" borderId="26" xfId="0" applyNumberFormat="1" applyFont="1" applyFill="1" applyBorder="1" applyAlignment="1" applyProtection="1">
      <alignment horizontal="center" vertical="center"/>
      <protection hidden="1"/>
    </xf>
    <xf numFmtId="14" fontId="2" fillId="14" borderId="38" xfId="0" applyNumberFormat="1" applyFont="1" applyFill="1" applyBorder="1" applyAlignment="1" applyProtection="1">
      <alignment horizontal="center" vertical="center"/>
      <protection hidden="1"/>
    </xf>
    <xf numFmtId="0" fontId="2" fillId="14" borderId="42" xfId="0" applyFont="1" applyFill="1" applyBorder="1" applyAlignment="1" applyProtection="1">
      <alignment horizontal="center" vertical="center" wrapText="1"/>
      <protection hidden="1"/>
    </xf>
    <xf numFmtId="0" fontId="2" fillId="14" borderId="26" xfId="0" applyFont="1" applyFill="1" applyBorder="1" applyAlignment="1" applyProtection="1">
      <alignment horizontal="center" vertical="center" wrapText="1"/>
      <protection hidden="1"/>
    </xf>
    <xf numFmtId="0" fontId="2" fillId="14" borderId="38" xfId="0" applyFont="1" applyFill="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protection locked="0"/>
    </xf>
    <xf numFmtId="0" fontId="2" fillId="14" borderId="28"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protection locked="0"/>
    </xf>
    <xf numFmtId="0" fontId="2" fillId="14" borderId="16" xfId="0" applyFont="1" applyFill="1" applyBorder="1" applyAlignment="1" applyProtection="1">
      <alignment horizontal="center" vertical="center" wrapText="1"/>
      <protection locked="0"/>
    </xf>
    <xf numFmtId="0" fontId="2" fillId="14" borderId="4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14" borderId="42" xfId="0" applyFont="1" applyFill="1" applyBorder="1" applyAlignment="1" applyProtection="1">
      <alignment horizontal="center" vertical="center" wrapText="1"/>
      <protection locked="0"/>
    </xf>
    <xf numFmtId="0" fontId="2" fillId="14" borderId="42"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 fillId="14" borderId="38" xfId="0" applyFont="1" applyFill="1" applyBorder="1" applyAlignment="1" applyProtection="1">
      <alignment horizontal="center" vertical="center" wrapText="1"/>
    </xf>
    <xf numFmtId="14" fontId="2" fillId="14" borderId="42" xfId="0" applyNumberFormat="1" applyFont="1" applyFill="1" applyBorder="1" applyAlignment="1" applyProtection="1">
      <alignment horizontal="center" vertical="center" wrapText="1"/>
      <protection locked="0"/>
    </xf>
    <xf numFmtId="14" fontId="2" fillId="14" borderId="26" xfId="0" applyNumberFormat="1" applyFont="1" applyFill="1" applyBorder="1" applyAlignment="1" applyProtection="1">
      <alignment horizontal="center" vertical="center" wrapText="1"/>
      <protection locked="0"/>
    </xf>
    <xf numFmtId="14" fontId="2" fillId="14" borderId="38" xfId="0" applyNumberFormat="1"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top" wrapText="1"/>
      <protection hidden="1"/>
    </xf>
    <xf numFmtId="0" fontId="2" fillId="0" borderId="74" xfId="0" applyFont="1" applyFill="1" applyBorder="1" applyAlignment="1" applyProtection="1">
      <alignment horizontal="center" vertical="top" wrapText="1"/>
      <protection hidden="1"/>
    </xf>
    <xf numFmtId="0" fontId="2" fillId="0" borderId="74" xfId="0" applyFont="1" applyFill="1" applyBorder="1" applyAlignment="1" applyProtection="1">
      <alignment horizontal="center" vertical="center" wrapText="1"/>
      <protection hidden="1"/>
    </xf>
    <xf numFmtId="0" fontId="2" fillId="28" borderId="4" xfId="0" applyFont="1" applyFill="1" applyBorder="1" applyAlignment="1" applyProtection="1">
      <alignment horizontal="center" vertical="center" wrapText="1"/>
      <protection hidden="1"/>
    </xf>
    <xf numFmtId="0" fontId="2" fillId="28" borderId="26" xfId="0" applyFont="1" applyFill="1" applyBorder="1" applyAlignment="1" applyProtection="1">
      <alignment horizontal="center" vertical="center" wrapText="1"/>
      <protection hidden="1"/>
    </xf>
    <xf numFmtId="0" fontId="2" fillId="28" borderId="38"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top" wrapText="1"/>
      <protection hidden="1"/>
    </xf>
    <xf numFmtId="0" fontId="10" fillId="12" borderId="4" xfId="0" applyFont="1" applyFill="1" applyBorder="1" applyAlignment="1" applyProtection="1">
      <alignment horizontal="center" vertical="center" wrapText="1"/>
    </xf>
    <xf numFmtId="0" fontId="10" fillId="12" borderId="26" xfId="0" applyFont="1" applyFill="1" applyBorder="1" applyAlignment="1" applyProtection="1">
      <alignment horizontal="center" vertical="center" wrapText="1"/>
    </xf>
    <xf numFmtId="0" fontId="10" fillId="12" borderId="38" xfId="0" applyFont="1" applyFill="1" applyBorder="1" applyAlignment="1" applyProtection="1">
      <alignment horizontal="center" vertical="center" wrapText="1"/>
    </xf>
    <xf numFmtId="0" fontId="2" fillId="0" borderId="38" xfId="0" applyFont="1" applyBorder="1" applyAlignment="1" applyProtection="1">
      <alignment horizontal="center" vertical="center" wrapText="1"/>
      <protection locked="0"/>
    </xf>
    <xf numFmtId="0" fontId="10" fillId="0" borderId="39"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8" xfId="0" applyNumberFormat="1" applyFont="1" applyFill="1" applyBorder="1" applyAlignment="1" applyProtection="1">
      <alignment horizontal="center" vertical="center" wrapText="1"/>
      <protection locked="0"/>
    </xf>
    <xf numFmtId="0" fontId="10" fillId="33" borderId="60" xfId="0" applyFont="1" applyFill="1" applyBorder="1" applyAlignment="1" applyProtection="1">
      <alignment horizontal="center" vertical="center" textRotation="90" wrapText="1"/>
      <protection locked="0"/>
    </xf>
    <xf numFmtId="0" fontId="2" fillId="0" borderId="32"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2" fillId="14" borderId="4" xfId="0" applyFont="1" applyFill="1" applyBorder="1" applyAlignment="1" applyProtection="1">
      <alignment horizontal="center" vertical="center"/>
      <protection hidden="1"/>
    </xf>
    <xf numFmtId="0" fontId="2" fillId="14" borderId="26" xfId="0" applyFont="1" applyFill="1" applyBorder="1" applyAlignment="1" applyProtection="1">
      <alignment horizontal="center" vertical="center"/>
      <protection hidden="1"/>
    </xf>
    <xf numFmtId="0" fontId="2" fillId="14" borderId="38" xfId="0" applyFont="1" applyFill="1" applyBorder="1" applyAlignment="1" applyProtection="1">
      <alignment horizontal="center" vertical="center"/>
      <protection hidden="1"/>
    </xf>
    <xf numFmtId="0" fontId="2" fillId="14" borderId="4" xfId="0" applyFont="1" applyFill="1" applyBorder="1" applyAlignment="1" applyProtection="1">
      <alignment horizontal="center" vertical="center" textRotation="90" wrapText="1"/>
      <protection locked="0"/>
    </xf>
    <xf numFmtId="0" fontId="2" fillId="14" borderId="26" xfId="0" applyFont="1" applyFill="1" applyBorder="1" applyAlignment="1" applyProtection="1">
      <alignment horizontal="center" vertical="center" textRotation="90" wrapText="1"/>
      <protection locked="0"/>
    </xf>
    <xf numFmtId="0" fontId="2" fillId="14" borderId="38" xfId="0" applyFont="1" applyFill="1" applyBorder="1" applyAlignment="1" applyProtection="1">
      <alignment horizontal="center" vertical="center" textRotation="90" wrapText="1"/>
      <protection locked="0"/>
    </xf>
    <xf numFmtId="0" fontId="2" fillId="14" borderId="74" xfId="0" applyFont="1" applyFill="1" applyBorder="1" applyAlignment="1" applyProtection="1">
      <alignment horizontal="center" vertical="center" wrapText="1"/>
      <protection locked="0"/>
    </xf>
    <xf numFmtId="0" fontId="2" fillId="28" borderId="4" xfId="0" applyFont="1" applyFill="1" applyBorder="1" applyAlignment="1" applyProtection="1">
      <alignment horizontal="center" vertical="center" wrapText="1"/>
      <protection locked="0"/>
    </xf>
    <xf numFmtId="0" fontId="2" fillId="28" borderId="26" xfId="0" applyFont="1" applyFill="1" applyBorder="1" applyAlignment="1" applyProtection="1">
      <alignment horizontal="center" vertical="center" wrapText="1"/>
      <protection locked="0"/>
    </xf>
    <xf numFmtId="0" fontId="2" fillId="28" borderId="38" xfId="0" applyFont="1" applyFill="1" applyBorder="1" applyAlignment="1" applyProtection="1">
      <alignment horizontal="center" vertical="center" wrapText="1"/>
      <protection locked="0"/>
    </xf>
    <xf numFmtId="1" fontId="2" fillId="28" borderId="4" xfId="0" applyNumberFormat="1" applyFont="1" applyFill="1" applyBorder="1" applyAlignment="1" applyProtection="1">
      <alignment horizontal="center" vertical="center" wrapText="1"/>
      <protection locked="0"/>
    </xf>
    <xf numFmtId="1" fontId="2" fillId="28" borderId="26" xfId="0" applyNumberFormat="1" applyFont="1" applyFill="1" applyBorder="1" applyAlignment="1" applyProtection="1">
      <alignment horizontal="center" vertical="center" wrapText="1"/>
      <protection locked="0"/>
    </xf>
    <xf numFmtId="1" fontId="2" fillId="28" borderId="38" xfId="0" applyNumberFormat="1" applyFont="1" applyFill="1" applyBorder="1" applyAlignment="1" applyProtection="1">
      <alignment horizontal="center" vertical="center" wrapText="1"/>
      <protection locked="0"/>
    </xf>
    <xf numFmtId="0" fontId="2" fillId="32" borderId="4" xfId="0" applyFont="1" applyFill="1" applyBorder="1" applyAlignment="1" applyProtection="1">
      <alignment horizontal="center" vertical="center" wrapText="1"/>
      <protection locked="0"/>
    </xf>
    <xf numFmtId="0" fontId="2" fillId="32" borderId="26" xfId="0" applyFont="1" applyFill="1" applyBorder="1" applyAlignment="1" applyProtection="1">
      <alignment horizontal="center" vertical="center" wrapText="1"/>
      <protection locked="0"/>
    </xf>
    <xf numFmtId="0" fontId="2" fillId="32" borderId="38" xfId="0" applyFont="1" applyFill="1" applyBorder="1" applyAlignment="1" applyProtection="1">
      <alignment horizontal="center" vertical="center" wrapText="1"/>
      <protection locked="0"/>
    </xf>
    <xf numFmtId="1" fontId="2" fillId="32" borderId="4" xfId="0" applyNumberFormat="1" applyFont="1" applyFill="1" applyBorder="1" applyAlignment="1" applyProtection="1">
      <alignment horizontal="center" vertical="center" wrapText="1"/>
      <protection locked="0"/>
    </xf>
    <xf numFmtId="1" fontId="2" fillId="32" borderId="26" xfId="0" applyNumberFormat="1" applyFont="1" applyFill="1" applyBorder="1" applyAlignment="1" applyProtection="1">
      <alignment horizontal="center" vertical="center" wrapText="1"/>
      <protection locked="0"/>
    </xf>
    <xf numFmtId="1" fontId="2" fillId="32" borderId="38" xfId="0" applyNumberFormat="1" applyFont="1" applyFill="1" applyBorder="1" applyAlignment="1" applyProtection="1">
      <alignment horizontal="center" vertical="center" wrapText="1"/>
      <protection locked="0"/>
    </xf>
    <xf numFmtId="0" fontId="2" fillId="32" borderId="4" xfId="0" applyFont="1" applyFill="1" applyBorder="1" applyAlignment="1" applyProtection="1">
      <alignment horizontal="center" vertical="center" wrapText="1"/>
      <protection hidden="1"/>
    </xf>
    <xf numFmtId="0" fontId="2" fillId="32" borderId="26" xfId="0" applyFont="1" applyFill="1" applyBorder="1" applyAlignment="1" applyProtection="1">
      <alignment horizontal="center" vertical="center" wrapText="1"/>
      <protection hidden="1"/>
    </xf>
    <xf numFmtId="0" fontId="2" fillId="32" borderId="38" xfId="0" applyFont="1" applyFill="1" applyBorder="1" applyAlignment="1" applyProtection="1">
      <alignment horizontal="center" vertical="center" wrapText="1"/>
      <protection hidden="1"/>
    </xf>
    <xf numFmtId="14" fontId="2" fillId="14" borderId="4" xfId="0" applyNumberFormat="1" applyFont="1" applyFill="1" applyBorder="1" applyAlignment="1" applyProtection="1">
      <alignment horizontal="center" vertical="center"/>
      <protection hidden="1"/>
    </xf>
    <xf numFmtId="0" fontId="28" fillId="14" borderId="42" xfId="0" applyFont="1" applyFill="1" applyBorder="1" applyAlignment="1" applyProtection="1">
      <alignment horizontal="center" vertical="center" wrapText="1"/>
      <protection locked="0"/>
    </xf>
    <xf numFmtId="0" fontId="28" fillId="14" borderId="26" xfId="0" applyFont="1" applyFill="1" applyBorder="1" applyAlignment="1" applyProtection="1">
      <alignment horizontal="center" vertical="center" wrapText="1"/>
      <protection locked="0"/>
    </xf>
    <xf numFmtId="0" fontId="28" fillId="14" borderId="38" xfId="0" applyFont="1" applyFill="1" applyBorder="1" applyAlignment="1" applyProtection="1">
      <alignment horizontal="center" vertical="center" wrapText="1"/>
      <protection locked="0"/>
    </xf>
    <xf numFmtId="0" fontId="24" fillId="0" borderId="42" xfId="0" applyFont="1" applyFill="1" applyBorder="1" applyAlignment="1" applyProtection="1">
      <alignment horizontal="center" vertical="center" wrapText="1"/>
      <protection hidden="1"/>
    </xf>
    <xf numFmtId="0" fontId="24" fillId="0" borderId="26" xfId="0" applyFont="1" applyFill="1" applyBorder="1" applyAlignment="1" applyProtection="1">
      <alignment horizontal="center" vertical="center" wrapText="1"/>
      <protection hidden="1"/>
    </xf>
    <xf numFmtId="0" fontId="24" fillId="0" borderId="38"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hidden="1"/>
    </xf>
    <xf numFmtId="0" fontId="37" fillId="32" borderId="4" xfId="0" applyFont="1" applyFill="1" applyBorder="1" applyAlignment="1" applyProtection="1">
      <alignment horizontal="center" vertical="center" wrapText="1"/>
      <protection hidden="1"/>
    </xf>
    <xf numFmtId="0" fontId="37" fillId="32" borderId="26" xfId="0" applyFont="1" applyFill="1" applyBorder="1" applyAlignment="1" applyProtection="1">
      <alignment horizontal="center" vertical="center" wrapText="1"/>
      <protection hidden="1"/>
    </xf>
    <xf numFmtId="0" fontId="37" fillId="32" borderId="38" xfId="0" applyFont="1" applyFill="1" applyBorder="1" applyAlignment="1" applyProtection="1">
      <alignment horizontal="center" vertical="center" wrapText="1"/>
      <protection hidden="1"/>
    </xf>
    <xf numFmtId="14" fontId="2" fillId="0" borderId="42" xfId="0" applyNumberFormat="1" applyFont="1" applyFill="1" applyBorder="1" applyAlignment="1" applyProtection="1">
      <alignment horizontal="center" vertical="center"/>
      <protection hidden="1"/>
    </xf>
    <xf numFmtId="14" fontId="2" fillId="0" borderId="26" xfId="0" applyNumberFormat="1" applyFont="1" applyFill="1" applyBorder="1" applyAlignment="1" applyProtection="1">
      <alignment horizontal="center" vertical="center"/>
      <protection hidden="1"/>
    </xf>
    <xf numFmtId="14" fontId="2" fillId="0" borderId="38" xfId="0" applyNumberFormat="1" applyFont="1" applyFill="1" applyBorder="1" applyAlignment="1" applyProtection="1">
      <alignment horizontal="center" vertical="center"/>
      <protection hidden="1"/>
    </xf>
    <xf numFmtId="0" fontId="24" fillId="14" borderId="4" xfId="0" applyFont="1" applyFill="1" applyBorder="1" applyAlignment="1" applyProtection="1">
      <alignment horizontal="center" vertical="center"/>
    </xf>
    <xf numFmtId="0" fontId="24" fillId="14" borderId="26" xfId="0" applyFont="1" applyFill="1" applyBorder="1" applyAlignment="1" applyProtection="1">
      <alignment horizontal="center" vertical="center"/>
    </xf>
    <xf numFmtId="0" fontId="24" fillId="14" borderId="38" xfId="0" applyFont="1" applyFill="1" applyBorder="1" applyAlignment="1" applyProtection="1">
      <alignment horizontal="center" vertical="center"/>
    </xf>
    <xf numFmtId="0" fontId="28" fillId="14" borderId="42" xfId="0" applyFont="1" applyFill="1" applyBorder="1" applyAlignment="1" applyProtection="1">
      <alignment horizontal="left" vertical="center" wrapText="1"/>
      <protection locked="0"/>
    </xf>
    <xf numFmtId="0" fontId="28" fillId="14" borderId="38" xfId="0" applyFont="1" applyFill="1" applyBorder="1" applyAlignment="1" applyProtection="1">
      <alignment horizontal="left" vertical="center" wrapText="1"/>
      <protection locked="0"/>
    </xf>
    <xf numFmtId="0" fontId="24" fillId="32" borderId="4" xfId="0" applyFont="1" applyFill="1" applyBorder="1" applyAlignment="1" applyProtection="1">
      <alignment horizontal="center" vertical="center" wrapText="1"/>
      <protection locked="0"/>
    </xf>
    <xf numFmtId="0" fontId="24" fillId="32" borderId="26" xfId="0" applyFont="1" applyFill="1" applyBorder="1" applyAlignment="1" applyProtection="1">
      <alignment horizontal="center" vertical="center" wrapText="1"/>
      <protection locked="0"/>
    </xf>
    <xf numFmtId="0" fontId="24" fillId="32" borderId="38" xfId="0" applyFont="1" applyFill="1" applyBorder="1" applyAlignment="1" applyProtection="1">
      <alignment horizontal="center" vertical="center" wrapText="1"/>
      <protection locked="0"/>
    </xf>
    <xf numFmtId="1" fontId="24" fillId="32" borderId="4" xfId="0" applyNumberFormat="1" applyFont="1" applyFill="1" applyBorder="1" applyAlignment="1" applyProtection="1">
      <alignment horizontal="center" vertical="center" wrapText="1"/>
      <protection locked="0"/>
    </xf>
    <xf numFmtId="1" fontId="24" fillId="32" borderId="26" xfId="0" applyNumberFormat="1" applyFont="1" applyFill="1" applyBorder="1" applyAlignment="1" applyProtection="1">
      <alignment horizontal="center" vertical="center" wrapText="1"/>
      <protection locked="0"/>
    </xf>
    <xf numFmtId="1" fontId="24" fillId="32" borderId="38" xfId="0" applyNumberFormat="1" applyFont="1" applyFill="1" applyBorder="1" applyAlignment="1" applyProtection="1">
      <alignment horizontal="center" vertical="center" wrapText="1"/>
      <protection locked="0"/>
    </xf>
    <xf numFmtId="0" fontId="10" fillId="33" borderId="25" xfId="0" applyFont="1" applyFill="1" applyBorder="1" applyAlignment="1" applyProtection="1">
      <alignment horizontal="center" vertical="center" textRotation="90" wrapText="1"/>
      <protection locked="0"/>
    </xf>
    <xf numFmtId="0" fontId="10" fillId="33" borderId="27" xfId="0" applyFont="1" applyFill="1" applyBorder="1" applyAlignment="1" applyProtection="1">
      <alignment horizontal="center" vertical="center" textRotation="90" wrapText="1"/>
      <protection locked="0"/>
    </xf>
    <xf numFmtId="0" fontId="10" fillId="33" borderId="69" xfId="0" applyFont="1" applyFill="1" applyBorder="1" applyAlignment="1" applyProtection="1">
      <alignment horizontal="center" vertical="center" textRotation="90" wrapText="1"/>
      <protection locked="0"/>
    </xf>
    <xf numFmtId="0" fontId="24" fillId="32" borderId="59" xfId="0" applyFont="1" applyFill="1" applyBorder="1" applyAlignment="1" applyProtection="1">
      <alignment horizontal="center" vertical="center" wrapText="1"/>
      <protection locked="0"/>
    </xf>
    <xf numFmtId="0" fontId="24" fillId="32" borderId="60" xfId="0" applyFont="1" applyFill="1" applyBorder="1" applyAlignment="1" applyProtection="1">
      <alignment horizontal="center" vertical="center" wrapText="1"/>
      <protection locked="0"/>
    </xf>
    <xf numFmtId="0" fontId="24" fillId="32" borderId="55" xfId="0" applyFont="1" applyFill="1" applyBorder="1" applyAlignment="1" applyProtection="1">
      <alignment horizontal="center" vertical="center" wrapText="1"/>
      <protection locked="0"/>
    </xf>
    <xf numFmtId="1" fontId="24" fillId="32" borderId="58" xfId="0" applyNumberFormat="1" applyFont="1" applyFill="1" applyBorder="1" applyAlignment="1" applyProtection="1">
      <alignment horizontal="center" vertical="center" wrapText="1"/>
      <protection locked="0"/>
    </xf>
    <xf numFmtId="1" fontId="24" fillId="32" borderId="56" xfId="0" applyNumberFormat="1" applyFont="1" applyFill="1" applyBorder="1" applyAlignment="1" applyProtection="1">
      <alignment horizontal="center" vertical="center" wrapText="1"/>
      <protection locked="0"/>
    </xf>
    <xf numFmtId="1" fontId="24" fillId="32" borderId="37" xfId="0" applyNumberFormat="1" applyFont="1" applyFill="1" applyBorder="1" applyAlignment="1" applyProtection="1">
      <alignment horizontal="center" vertical="center" wrapText="1"/>
      <protection locked="0"/>
    </xf>
    <xf numFmtId="0" fontId="24" fillId="32" borderId="65" xfId="0" applyFont="1" applyFill="1" applyBorder="1" applyAlignment="1" applyProtection="1">
      <alignment horizontal="center" vertical="center" wrapText="1"/>
      <protection locked="0"/>
    </xf>
    <xf numFmtId="0" fontId="24" fillId="32" borderId="64" xfId="0" applyFont="1" applyFill="1" applyBorder="1" applyAlignment="1" applyProtection="1">
      <alignment horizontal="center" vertical="center" wrapText="1"/>
      <protection locked="0"/>
    </xf>
    <xf numFmtId="0" fontId="24" fillId="32" borderId="70" xfId="0" applyFont="1" applyFill="1" applyBorder="1" applyAlignment="1" applyProtection="1">
      <alignment horizontal="center" vertical="center" wrapText="1"/>
      <protection locked="0"/>
    </xf>
    <xf numFmtId="0" fontId="24" fillId="32" borderId="4" xfId="0" applyFont="1" applyFill="1" applyBorder="1" applyAlignment="1" applyProtection="1">
      <alignment horizontal="center" vertical="center" wrapText="1"/>
      <protection hidden="1"/>
    </xf>
    <xf numFmtId="0" fontId="24" fillId="32" borderId="26" xfId="0" applyFont="1" applyFill="1" applyBorder="1" applyAlignment="1" applyProtection="1">
      <alignment horizontal="center" vertical="center" wrapText="1"/>
      <protection hidden="1"/>
    </xf>
    <xf numFmtId="0" fontId="24" fillId="32" borderId="38" xfId="0" applyFont="1" applyFill="1" applyBorder="1" applyAlignment="1" applyProtection="1">
      <alignment horizontal="center" vertical="center" wrapText="1"/>
      <protection hidden="1"/>
    </xf>
    <xf numFmtId="0" fontId="38" fillId="12" borderId="4" xfId="0" applyFont="1" applyFill="1" applyBorder="1" applyAlignment="1" applyProtection="1">
      <alignment horizontal="center" vertical="center" wrapText="1"/>
    </xf>
    <xf numFmtId="0" fontId="38" fillId="12" borderId="26" xfId="0" applyFont="1" applyFill="1" applyBorder="1" applyAlignment="1" applyProtection="1">
      <alignment horizontal="center" vertical="center" wrapText="1"/>
    </xf>
    <xf numFmtId="0" fontId="38" fillId="12" borderId="38" xfId="0" applyFont="1" applyFill="1" applyBorder="1" applyAlignment="1" applyProtection="1">
      <alignment horizontal="center" vertical="center" wrapText="1"/>
    </xf>
    <xf numFmtId="0" fontId="2" fillId="0" borderId="74" xfId="0" applyFont="1" applyFill="1" applyBorder="1" applyAlignment="1" applyProtection="1">
      <alignment horizontal="center" vertical="center" wrapText="1"/>
    </xf>
    <xf numFmtId="14" fontId="2" fillId="0" borderId="6" xfId="0" applyNumberFormat="1" applyFont="1" applyFill="1" applyBorder="1" applyAlignment="1" applyProtection="1">
      <alignment horizontal="center" vertical="center"/>
      <protection hidden="1"/>
    </xf>
    <xf numFmtId="14" fontId="2" fillId="0" borderId="7" xfId="0" applyNumberFormat="1"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10" fillId="14" borderId="39" xfId="0" applyFont="1" applyFill="1" applyBorder="1" applyAlignment="1" applyProtection="1">
      <alignment horizontal="center" vertical="center"/>
      <protection locked="0"/>
    </xf>
    <xf numFmtId="0" fontId="10" fillId="14" borderId="16" xfId="0" applyFont="1" applyFill="1" applyBorder="1" applyAlignment="1" applyProtection="1">
      <alignment horizontal="center" vertical="center"/>
      <protection locked="0"/>
    </xf>
    <xf numFmtId="0" fontId="10" fillId="14" borderId="40"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38" fillId="14" borderId="39" xfId="0" applyFont="1" applyFill="1" applyBorder="1" applyAlignment="1" applyProtection="1">
      <alignment horizontal="center" vertical="center" wrapText="1"/>
      <protection locked="0"/>
    </xf>
    <xf numFmtId="0" fontId="38" fillId="14" borderId="16" xfId="0" applyFont="1" applyFill="1" applyBorder="1" applyAlignment="1" applyProtection="1">
      <alignment horizontal="center" vertical="center" wrapText="1"/>
      <protection locked="0"/>
    </xf>
    <xf numFmtId="0" fontId="38" fillId="14" borderId="40" xfId="0" applyFont="1" applyFill="1" applyBorder="1" applyAlignment="1" applyProtection="1">
      <alignment horizontal="center" vertical="center" wrapText="1"/>
      <protection locked="0"/>
    </xf>
    <xf numFmtId="0" fontId="2" fillId="14" borderId="25" xfId="0" applyFont="1" applyFill="1" applyBorder="1" applyAlignment="1" applyProtection="1">
      <alignment horizontal="justify" vertical="center" wrapText="1"/>
      <protection locked="0"/>
    </xf>
    <xf numFmtId="0" fontId="2" fillId="14" borderId="27" xfId="0" applyFont="1" applyFill="1" applyBorder="1" applyAlignment="1" applyProtection="1">
      <alignment horizontal="justify" vertical="center" wrapText="1"/>
      <protection locked="0"/>
    </xf>
    <xf numFmtId="0" fontId="2" fillId="14" borderId="29" xfId="0" applyFont="1" applyFill="1" applyBorder="1" applyAlignment="1" applyProtection="1">
      <alignment horizontal="justify" vertical="center" wrapText="1"/>
      <protection locked="0"/>
    </xf>
    <xf numFmtId="0" fontId="28" fillId="14" borderId="4" xfId="0" applyFont="1" applyFill="1" applyBorder="1" applyAlignment="1" applyProtection="1">
      <alignment horizontal="center" vertical="center"/>
      <protection locked="0"/>
    </xf>
    <xf numFmtId="0" fontId="28" fillId="14" borderId="26" xfId="0" applyFont="1" applyFill="1" applyBorder="1" applyAlignment="1" applyProtection="1">
      <alignment horizontal="center" vertical="center"/>
      <protection locked="0"/>
    </xf>
    <xf numFmtId="0" fontId="28" fillId="14" borderId="38" xfId="0" applyFont="1" applyFill="1" applyBorder="1" applyAlignment="1" applyProtection="1">
      <alignment horizontal="center" vertical="center"/>
      <protection locked="0"/>
    </xf>
    <xf numFmtId="14" fontId="2" fillId="14" borderId="74" xfId="0" applyNumberFormat="1" applyFont="1" applyFill="1" applyBorder="1" applyAlignment="1" applyProtection="1">
      <alignment horizontal="center" vertical="center"/>
      <protection hidden="1"/>
    </xf>
    <xf numFmtId="0" fontId="2" fillId="14" borderId="4" xfId="0" applyFont="1" applyFill="1" applyBorder="1" applyAlignment="1" applyProtection="1">
      <alignment horizontal="justify" vertical="center" wrapText="1"/>
      <protection locked="0"/>
    </xf>
    <xf numFmtId="0" fontId="2" fillId="14" borderId="26" xfId="0" applyFont="1" applyFill="1" applyBorder="1" applyAlignment="1" applyProtection="1">
      <alignment horizontal="justify" vertical="center" wrapText="1"/>
      <protection locked="0"/>
    </xf>
    <xf numFmtId="0" fontId="2" fillId="14" borderId="38" xfId="0" applyFont="1" applyFill="1" applyBorder="1" applyAlignment="1" applyProtection="1">
      <alignment horizontal="justify" vertical="center" wrapText="1"/>
      <protection locked="0"/>
    </xf>
    <xf numFmtId="0" fontId="10" fillId="14" borderId="39" xfId="0" applyFont="1" applyFill="1" applyBorder="1" applyAlignment="1" applyProtection="1">
      <alignment horizontal="center" vertical="center" wrapText="1"/>
      <protection locked="0"/>
    </xf>
    <xf numFmtId="0" fontId="10" fillId="14" borderId="16" xfId="0" applyFont="1" applyFill="1" applyBorder="1" applyAlignment="1" applyProtection="1">
      <alignment horizontal="center" vertical="center" wrapText="1"/>
      <protection locked="0"/>
    </xf>
    <xf numFmtId="0" fontId="10" fillId="14" borderId="40"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protection locked="0"/>
    </xf>
    <xf numFmtId="0" fontId="2" fillId="14" borderId="26" xfId="0" applyFont="1" applyFill="1" applyBorder="1" applyAlignment="1" applyProtection="1">
      <alignment horizontal="center" vertical="center"/>
      <protection locked="0"/>
    </xf>
    <xf numFmtId="0" fontId="2" fillId="14" borderId="38" xfId="0" applyFont="1" applyFill="1" applyBorder="1" applyAlignment="1" applyProtection="1">
      <alignment horizontal="center" vertical="center"/>
      <protection locked="0"/>
    </xf>
    <xf numFmtId="0" fontId="2" fillId="14" borderId="76" xfId="0" applyFont="1" applyFill="1" applyBorder="1" applyAlignment="1" applyProtection="1">
      <alignment horizontal="center" vertical="center" wrapText="1"/>
      <protection locked="0"/>
    </xf>
    <xf numFmtId="0" fontId="37" fillId="0" borderId="42" xfId="0" applyFont="1" applyFill="1" applyBorder="1" applyAlignment="1" applyProtection="1">
      <alignment horizontal="center" vertical="center" wrapText="1"/>
      <protection locked="0"/>
    </xf>
    <xf numFmtId="0" fontId="37" fillId="0" borderId="26" xfId="0" applyFont="1" applyFill="1" applyBorder="1" applyAlignment="1" applyProtection="1">
      <alignment horizontal="center" vertical="center" wrapText="1"/>
      <protection locked="0"/>
    </xf>
    <xf numFmtId="0" fontId="37" fillId="0" borderId="38" xfId="0" applyFont="1" applyFill="1" applyBorder="1" applyAlignment="1" applyProtection="1">
      <alignment horizontal="center" vertical="center" wrapText="1"/>
      <protection locked="0"/>
    </xf>
    <xf numFmtId="0" fontId="10" fillId="13" borderId="67" xfId="0" applyFont="1" applyFill="1" applyBorder="1" applyAlignment="1" applyProtection="1">
      <alignment horizontal="center" vertical="center" wrapText="1"/>
    </xf>
    <xf numFmtId="0" fontId="2" fillId="0" borderId="42"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14" fontId="2" fillId="0" borderId="43" xfId="0" applyNumberFormat="1" applyFont="1" applyFill="1" applyBorder="1" applyAlignment="1" applyProtection="1">
      <alignment horizontal="center" vertical="center"/>
      <protection hidden="1"/>
    </xf>
    <xf numFmtId="14" fontId="2" fillId="0" borderId="0" xfId="0" applyNumberFormat="1" applyFont="1" applyFill="1" applyBorder="1" applyAlignment="1" applyProtection="1">
      <alignment horizontal="center" vertical="center"/>
      <protection hidden="1"/>
    </xf>
    <xf numFmtId="14" fontId="2" fillId="0" borderId="28" xfId="0" applyNumberFormat="1" applyFont="1" applyFill="1" applyBorder="1" applyAlignment="1" applyProtection="1">
      <alignment horizontal="center" vertical="center"/>
      <protection hidden="1"/>
    </xf>
    <xf numFmtId="0" fontId="28" fillId="14" borderId="4" xfId="0" applyFont="1" applyFill="1" applyBorder="1" applyAlignment="1" applyProtection="1">
      <alignment horizontal="left" vertical="center" wrapText="1"/>
      <protection locked="0"/>
    </xf>
    <xf numFmtId="0" fontId="28" fillId="14" borderId="74"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43" xfId="0" applyFont="1" applyBorder="1" applyAlignment="1" applyProtection="1">
      <alignment horizontal="center" vertical="center" wrapText="1"/>
      <protection hidden="1"/>
    </xf>
    <xf numFmtId="0" fontId="2" fillId="0" borderId="74" xfId="0" applyFont="1" applyBorder="1" applyAlignment="1">
      <alignment horizontal="center" vertical="center" wrapText="1"/>
    </xf>
    <xf numFmtId="0" fontId="2" fillId="0" borderId="48"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wrapText="1"/>
      <protection hidden="1"/>
    </xf>
    <xf numFmtId="14" fontId="2" fillId="0" borderId="4" xfId="0" applyNumberFormat="1" applyFont="1" applyBorder="1" applyAlignment="1" applyProtection="1">
      <alignment horizontal="center" vertical="center" wrapText="1"/>
      <protection hidden="1"/>
    </xf>
    <xf numFmtId="165" fontId="2" fillId="0" borderId="26" xfId="0" applyNumberFormat="1" applyFont="1" applyBorder="1" applyAlignment="1" applyProtection="1">
      <alignment horizontal="center" vertical="center"/>
      <protection hidden="1"/>
    </xf>
    <xf numFmtId="165" fontId="2" fillId="0" borderId="38" xfId="0" applyNumberFormat="1" applyFont="1" applyBorder="1" applyAlignment="1" applyProtection="1">
      <alignment horizontal="center" vertical="center"/>
      <protection hidden="1"/>
    </xf>
    <xf numFmtId="17" fontId="2" fillId="0" borderId="26" xfId="0" applyNumberFormat="1"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165" fontId="2" fillId="0" borderId="74"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41" xfId="0" applyFont="1" applyBorder="1" applyAlignment="1" applyProtection="1">
      <alignment horizontal="center" vertical="center" wrapText="1"/>
      <protection hidden="1"/>
    </xf>
    <xf numFmtId="165" fontId="2" fillId="0" borderId="4" xfId="0" applyNumberFormat="1" applyFont="1" applyBorder="1" applyAlignment="1" applyProtection="1">
      <alignment horizontal="center" vertical="center"/>
      <protection hidden="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Fill="1" applyBorder="1" applyAlignment="1" applyProtection="1">
      <alignment horizontal="center" vertical="center"/>
      <protection hidden="1"/>
    </xf>
    <xf numFmtId="0" fontId="2" fillId="0" borderId="74" xfId="0" applyFont="1" applyFill="1" applyBorder="1" applyAlignment="1" applyProtection="1">
      <alignment horizontal="center" vertical="center"/>
      <protection hidden="1"/>
    </xf>
    <xf numFmtId="0" fontId="2" fillId="0" borderId="59" xfId="0" applyFont="1" applyFill="1" applyBorder="1" applyAlignment="1" applyProtection="1">
      <alignment horizontal="center" vertical="center" wrapText="1"/>
      <protection hidden="1"/>
    </xf>
    <xf numFmtId="0" fontId="2" fillId="0" borderId="60" xfId="0" applyFont="1" applyFill="1" applyBorder="1" applyAlignment="1" applyProtection="1">
      <alignment horizontal="center" vertical="center" wrapText="1"/>
      <protection hidden="1"/>
    </xf>
    <xf numFmtId="0" fontId="2" fillId="0" borderId="61" xfId="0" applyFont="1" applyFill="1" applyBorder="1" applyAlignment="1" applyProtection="1">
      <alignment horizontal="center" vertical="center" wrapText="1"/>
      <protection hidden="1"/>
    </xf>
    <xf numFmtId="0" fontId="28" fillId="0" borderId="54"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28" fillId="0" borderId="61" xfId="0" applyFont="1" applyFill="1" applyBorder="1" applyAlignment="1" applyProtection="1">
      <alignment horizontal="center" vertical="center" wrapText="1"/>
      <protection locked="0"/>
    </xf>
    <xf numFmtId="0" fontId="28" fillId="14" borderId="24" xfId="0" applyFont="1" applyFill="1" applyBorder="1" applyAlignment="1" applyProtection="1">
      <alignment horizontal="center" vertical="center" wrapText="1"/>
      <protection locked="0"/>
    </xf>
    <xf numFmtId="0" fontId="28" fillId="14" borderId="56" xfId="0" applyFont="1" applyFill="1" applyBorder="1" applyAlignment="1" applyProtection="1">
      <alignment horizontal="center" vertical="center" wrapText="1"/>
      <protection locked="0"/>
    </xf>
    <xf numFmtId="0" fontId="28" fillId="14" borderId="57" xfId="0" applyFont="1" applyFill="1" applyBorder="1" applyAlignment="1" applyProtection="1">
      <alignment horizontal="center" vertical="center" wrapText="1"/>
      <protection locked="0"/>
    </xf>
    <xf numFmtId="0" fontId="15" fillId="20" borderId="4" xfId="0" applyFont="1" applyFill="1" applyBorder="1" applyAlignment="1" applyProtection="1">
      <alignment horizontal="center" vertical="center" wrapText="1"/>
    </xf>
    <xf numFmtId="0" fontId="15" fillId="20" borderId="38"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8" xfId="0" applyFont="1" applyFill="1" applyBorder="1" applyAlignment="1" applyProtection="1">
      <alignment horizontal="center" vertical="center" wrapText="1"/>
      <protection locked="0"/>
    </xf>
    <xf numFmtId="0" fontId="29" fillId="12" borderId="4" xfId="0" applyFont="1" applyFill="1" applyBorder="1" applyAlignment="1" applyProtection="1">
      <alignment horizontal="center" vertical="center" wrapText="1"/>
    </xf>
    <xf numFmtId="0" fontId="29" fillId="12" borderId="26" xfId="0" applyFont="1" applyFill="1" applyBorder="1" applyAlignment="1" applyProtection="1">
      <alignment horizontal="center" vertical="center" wrapText="1"/>
    </xf>
    <xf numFmtId="0" fontId="29" fillId="12" borderId="38" xfId="0" applyFont="1" applyFill="1" applyBorder="1" applyAlignment="1" applyProtection="1">
      <alignment horizontal="center" vertical="center" wrapText="1"/>
    </xf>
    <xf numFmtId="0" fontId="15" fillId="20" borderId="39" xfId="0" applyFont="1" applyFill="1" applyBorder="1" applyAlignment="1" applyProtection="1">
      <alignment horizontal="center" vertical="center" wrapText="1"/>
    </xf>
    <xf numFmtId="0" fontId="15" fillId="20" borderId="40" xfId="0" applyFont="1" applyFill="1" applyBorder="1" applyAlignment="1" applyProtection="1">
      <alignment horizontal="center" vertical="center" wrapText="1"/>
    </xf>
    <xf numFmtId="0" fontId="28" fillId="0" borderId="42" xfId="0" applyFont="1" applyBorder="1" applyAlignment="1" applyProtection="1">
      <alignment horizontal="center" vertical="center" wrapText="1"/>
      <protection hidden="1"/>
    </xf>
    <xf numFmtId="0" fontId="28" fillId="0" borderId="26" xfId="0" applyFont="1" applyBorder="1" applyAlignment="1" applyProtection="1">
      <alignment horizontal="center" vertical="center" wrapText="1"/>
      <protection hidden="1"/>
    </xf>
    <xf numFmtId="0" fontId="28" fillId="0" borderId="38" xfId="0" applyFont="1" applyBorder="1" applyAlignment="1" applyProtection="1">
      <alignment horizontal="center" vertical="center" wrapText="1"/>
      <protection hidden="1"/>
    </xf>
    <xf numFmtId="0" fontId="28" fillId="0" borderId="43"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48" xfId="0" applyFont="1" applyBorder="1" applyAlignment="1" applyProtection="1">
      <alignment horizontal="center" vertical="center" wrapText="1"/>
      <protection hidden="1"/>
    </xf>
    <xf numFmtId="0" fontId="2" fillId="0" borderId="65"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165" fontId="2" fillId="0" borderId="6" xfId="0" applyNumberFormat="1" applyFont="1" applyFill="1" applyBorder="1" applyAlignment="1" applyProtection="1">
      <alignment horizontal="center" vertical="center" wrapText="1"/>
      <protection locked="0"/>
    </xf>
    <xf numFmtId="165" fontId="2" fillId="0" borderId="8" xfId="0" applyNumberFormat="1" applyFont="1" applyFill="1" applyBorder="1" applyAlignment="1" applyProtection="1">
      <alignment horizontal="center" vertical="center" wrapText="1"/>
      <protection locked="0"/>
    </xf>
    <xf numFmtId="0" fontId="28" fillId="0" borderId="74" xfId="0" applyFont="1" applyBorder="1" applyAlignment="1" applyProtection="1">
      <alignment horizontal="center" vertical="center" wrapText="1"/>
      <protection hidden="1"/>
    </xf>
    <xf numFmtId="0" fontId="28" fillId="0" borderId="42"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14" fontId="28" fillId="0" borderId="43" xfId="0" applyNumberFormat="1" applyFont="1" applyBorder="1" applyAlignment="1" applyProtection="1">
      <alignment horizontal="center" vertical="center" textRotation="90" wrapText="1"/>
      <protection hidden="1"/>
    </xf>
    <xf numFmtId="14" fontId="28" fillId="0" borderId="0" xfId="0" applyNumberFormat="1" applyFont="1" applyBorder="1" applyAlignment="1" applyProtection="1">
      <alignment horizontal="center" vertical="center" textRotation="90" wrapText="1"/>
      <protection hidden="1"/>
    </xf>
    <xf numFmtId="0" fontId="24" fillId="0" borderId="4"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vertical="center" wrapText="1"/>
      <protection locked="0"/>
    </xf>
    <xf numFmtId="0" fontId="28" fillId="0" borderId="76" xfId="0" applyFont="1" applyBorder="1" applyAlignment="1" applyProtection="1">
      <alignment horizontal="center" vertical="center" wrapText="1"/>
      <protection hidden="1"/>
    </xf>
    <xf numFmtId="0" fontId="28" fillId="0" borderId="16" xfId="0" applyFont="1" applyBorder="1" applyAlignment="1" applyProtection="1">
      <alignment horizontal="center" vertical="center" wrapText="1"/>
      <protection hidden="1"/>
    </xf>
    <xf numFmtId="0" fontId="28" fillId="0" borderId="75" xfId="0" applyFont="1" applyBorder="1" applyAlignment="1" applyProtection="1">
      <alignment horizontal="center" vertical="center" wrapText="1"/>
      <protection hidden="1"/>
    </xf>
    <xf numFmtId="0" fontId="28" fillId="0" borderId="42" xfId="0" applyFont="1" applyFill="1" applyBorder="1" applyAlignment="1" applyProtection="1">
      <alignment horizontal="center" vertical="center" wrapText="1"/>
      <protection locked="0"/>
    </xf>
    <xf numFmtId="0" fontId="24" fillId="0" borderId="76" xfId="0" applyFont="1" applyBorder="1" applyAlignment="1" applyProtection="1">
      <alignment horizontal="center" vertical="center" wrapText="1"/>
      <protection hidden="1"/>
    </xf>
    <xf numFmtId="0" fontId="24" fillId="0" borderId="16"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wrapText="1"/>
      <protection hidden="1"/>
    </xf>
    <xf numFmtId="0" fontId="28"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48" xfId="0" applyFont="1" applyFill="1" applyBorder="1" applyAlignment="1" applyProtection="1">
      <alignment horizontal="center" vertical="center" wrapText="1"/>
      <protection locked="0"/>
    </xf>
    <xf numFmtId="0" fontId="10" fillId="12" borderId="4" xfId="0" applyFont="1" applyFill="1" applyBorder="1" applyAlignment="1">
      <alignment horizontal="center" vertical="center" wrapText="1"/>
    </xf>
    <xf numFmtId="0" fontId="10" fillId="12" borderId="26" xfId="0" applyFont="1" applyFill="1" applyBorder="1" applyAlignment="1">
      <alignment horizontal="center" vertical="center" wrapText="1"/>
    </xf>
    <xf numFmtId="0" fontId="10" fillId="12" borderId="38" xfId="0" applyFont="1" applyFill="1" applyBorder="1" applyAlignment="1">
      <alignment horizontal="center" vertical="center" wrapText="1"/>
    </xf>
    <xf numFmtId="0" fontId="2" fillId="0" borderId="48" xfId="0" applyFont="1" applyFill="1" applyBorder="1" applyAlignment="1" applyProtection="1">
      <alignment horizontal="center" vertical="center" wrapText="1"/>
      <protection locked="0"/>
    </xf>
    <xf numFmtId="0" fontId="10" fillId="12" borderId="74" xfId="0" applyFont="1" applyFill="1" applyBorder="1" applyAlignment="1">
      <alignment horizontal="center" vertical="center" wrapText="1"/>
    </xf>
    <xf numFmtId="0" fontId="2" fillId="0" borderId="24"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protection locked="0"/>
    </xf>
    <xf numFmtId="17" fontId="2" fillId="0" borderId="4" xfId="0" applyNumberFormat="1"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8" fillId="0" borderId="32" xfId="0" applyFont="1" applyBorder="1" applyAlignment="1" applyProtection="1">
      <alignment horizontal="center"/>
    </xf>
    <xf numFmtId="0" fontId="28" fillId="0" borderId="43" xfId="0" applyFont="1" applyBorder="1" applyAlignment="1" applyProtection="1">
      <alignment horizontal="center"/>
    </xf>
    <xf numFmtId="0" fontId="28" fillId="0" borderId="44" xfId="0" applyFont="1" applyBorder="1" applyAlignment="1" applyProtection="1">
      <alignment horizontal="center"/>
    </xf>
    <xf numFmtId="0" fontId="28" fillId="0" borderId="45" xfId="0" applyFont="1" applyBorder="1" applyAlignment="1" applyProtection="1">
      <alignment horizontal="center"/>
    </xf>
    <xf numFmtId="0" fontId="28" fillId="0" borderId="0" xfId="0" applyFont="1" applyBorder="1" applyAlignment="1" applyProtection="1">
      <alignment horizontal="center"/>
    </xf>
    <xf numFmtId="0" fontId="28" fillId="0" borderId="46" xfId="0" applyFont="1" applyBorder="1" applyAlignment="1" applyProtection="1">
      <alignment horizontal="center"/>
    </xf>
    <xf numFmtId="0" fontId="28" fillId="0" borderId="47" xfId="0" applyFont="1" applyBorder="1" applyAlignment="1" applyProtection="1">
      <alignment horizontal="center"/>
    </xf>
    <xf numFmtId="0" fontId="28" fillId="0" borderId="48" xfId="0" applyFont="1" applyBorder="1" applyAlignment="1" applyProtection="1">
      <alignment horizontal="center"/>
    </xf>
    <xf numFmtId="0" fontId="28" fillId="0" borderId="49" xfId="0" applyFont="1" applyBorder="1" applyAlignment="1" applyProtection="1">
      <alignment horizontal="center"/>
    </xf>
    <xf numFmtId="0" fontId="10" fillId="0" borderId="40" xfId="0" applyFont="1" applyBorder="1" applyAlignment="1" applyProtection="1">
      <alignment horizontal="center" vertical="center"/>
      <protection locked="0"/>
    </xf>
    <xf numFmtId="0" fontId="2" fillId="14" borderId="71"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77" xfId="0" applyFont="1" applyFill="1" applyBorder="1" applyAlignment="1">
      <alignment horizontal="center" vertical="center" wrapText="1"/>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5" fillId="25" borderId="38" xfId="0" applyFont="1" applyFill="1" applyBorder="1" applyAlignment="1" applyProtection="1">
      <alignment horizontal="center" vertical="center" textRotation="90" wrapText="1"/>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38" xfId="0" applyFont="1" applyFill="1" applyBorder="1" applyAlignment="1" applyProtection="1">
      <alignment horizontal="center" vertical="center" wrapText="1"/>
    </xf>
    <xf numFmtId="0" fontId="11" fillId="0" borderId="1" xfId="0" applyFont="1" applyBorder="1" applyAlignment="1" applyProtection="1">
      <alignment horizontal="center"/>
    </xf>
    <xf numFmtId="0" fontId="15" fillId="21" borderId="4" xfId="10" applyFont="1" applyFill="1" applyBorder="1" applyAlignment="1" applyProtection="1">
      <alignment horizontal="center" vertical="center" wrapText="1"/>
    </xf>
    <xf numFmtId="0" fontId="36" fillId="21" borderId="38" xfId="10" applyFont="1" applyFill="1" applyBorder="1" applyAlignment="1" applyProtection="1">
      <alignment horizontal="center" vertical="center" wrapText="1"/>
    </xf>
    <xf numFmtId="0" fontId="35" fillId="21" borderId="13" xfId="10" applyFont="1" applyFill="1" applyBorder="1" applyAlignment="1" applyProtection="1">
      <alignment horizontal="center" vertical="center" wrapText="1"/>
    </xf>
    <xf numFmtId="0" fontId="35" fillId="21" borderId="14" xfId="10" applyFont="1" applyFill="1" applyBorder="1" applyAlignment="1" applyProtection="1">
      <alignment horizontal="center" vertical="center" wrapText="1"/>
    </xf>
    <xf numFmtId="0" fontId="35" fillId="21" borderId="15" xfId="10" applyFont="1" applyFill="1" applyBorder="1" applyAlignment="1" applyProtection="1">
      <alignment horizontal="center" vertical="center" wrapText="1"/>
    </xf>
    <xf numFmtId="0" fontId="15" fillId="21" borderId="39" xfId="0" applyFont="1" applyFill="1" applyBorder="1" applyAlignment="1" applyProtection="1">
      <alignment horizontal="center" vertical="center" wrapText="1"/>
    </xf>
    <xf numFmtId="0" fontId="15" fillId="21" borderId="40" xfId="0" applyFont="1" applyFill="1" applyBorder="1" applyAlignment="1" applyProtection="1">
      <alignment horizontal="center" vertical="center" wrapText="1"/>
    </xf>
    <xf numFmtId="0" fontId="2" fillId="0" borderId="4"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15" fillId="20" borderId="22" xfId="0" applyFont="1" applyFill="1" applyBorder="1" applyAlignment="1" applyProtection="1">
      <alignment horizontal="center" vertical="center" wrapText="1"/>
    </xf>
    <xf numFmtId="0" fontId="15" fillId="20" borderId="25" xfId="0" applyFont="1" applyFill="1" applyBorder="1" applyAlignment="1" applyProtection="1">
      <alignment horizontal="center" vertical="center" wrapText="1"/>
    </xf>
    <xf numFmtId="0" fontId="15" fillId="20" borderId="28" xfId="0" applyFont="1" applyFill="1" applyBorder="1" applyAlignment="1" applyProtection="1">
      <alignment horizontal="center" vertical="center" wrapText="1"/>
    </xf>
    <xf numFmtId="0" fontId="15" fillId="20" borderId="29"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28" fillId="0" borderId="63" xfId="0" applyFont="1" applyFill="1" applyBorder="1" applyAlignment="1" applyProtection="1">
      <alignment horizontal="center" vertical="center" wrapText="1"/>
    </xf>
    <xf numFmtId="0" fontId="28" fillId="0" borderId="60" xfId="0" applyFont="1"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0" fontId="28" fillId="0" borderId="56"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35" fillId="20" borderId="39" xfId="10" applyFont="1" applyFill="1" applyBorder="1" applyAlignment="1" applyProtection="1">
      <alignment horizontal="center" vertical="center" wrapText="1"/>
    </xf>
    <xf numFmtId="0" fontId="35" fillId="20" borderId="22" xfId="10" applyFont="1" applyFill="1" applyBorder="1" applyAlignment="1" applyProtection="1">
      <alignment horizontal="center" vertical="center" wrapText="1"/>
    </xf>
    <xf numFmtId="0" fontId="35" fillId="20" borderId="25" xfId="10" applyFont="1" applyFill="1" applyBorder="1" applyAlignment="1" applyProtection="1">
      <alignment horizontal="center" vertical="center" wrapText="1"/>
    </xf>
    <xf numFmtId="0" fontId="27" fillId="0" borderId="32" xfId="0" applyFont="1" applyBorder="1" applyAlignment="1" applyProtection="1">
      <alignment horizontal="center"/>
    </xf>
    <xf numFmtId="0" fontId="27" fillId="0" borderId="43" xfId="0" applyFont="1" applyBorder="1" applyAlignment="1" applyProtection="1">
      <alignment horizontal="center"/>
    </xf>
    <xf numFmtId="0" fontId="27" fillId="0" borderId="47" xfId="0" applyFont="1" applyBorder="1" applyAlignment="1" applyProtection="1">
      <alignment horizontal="center"/>
    </xf>
    <xf numFmtId="0" fontId="27" fillId="0" borderId="48" xfId="0" applyFont="1" applyBorder="1" applyAlignment="1" applyProtection="1">
      <alignment horizontal="center"/>
    </xf>
    <xf numFmtId="0" fontId="10" fillId="0" borderId="39" xfId="0" applyFont="1" applyBorder="1" applyAlignment="1" applyProtection="1">
      <alignment horizontal="center" vertical="center" textRotation="255"/>
      <protection locked="0"/>
    </xf>
    <xf numFmtId="0" fontId="10" fillId="0" borderId="16" xfId="0" applyFont="1" applyBorder="1" applyAlignment="1" applyProtection="1">
      <alignment horizontal="center" vertical="center" textRotation="255"/>
      <protection locked="0"/>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8" xfId="0" applyNumberFormat="1" applyFont="1" applyBorder="1" applyAlignment="1" applyProtection="1">
      <alignment horizontal="center" vertical="center" wrapText="1"/>
      <protection locked="0"/>
    </xf>
    <xf numFmtId="0" fontId="10" fillId="12" borderId="42" xfId="0" applyFont="1" applyFill="1" applyBorder="1" applyAlignment="1">
      <alignment horizontal="center" vertical="center" wrapText="1"/>
    </xf>
    <xf numFmtId="0" fontId="10" fillId="33" borderId="4" xfId="0" applyFont="1" applyFill="1" applyBorder="1" applyAlignment="1">
      <alignment horizontal="center" vertical="center" textRotation="90" wrapText="1"/>
    </xf>
    <xf numFmtId="0" fontId="10" fillId="33" borderId="26" xfId="0" applyFont="1" applyFill="1" applyBorder="1" applyAlignment="1">
      <alignment horizontal="center" vertical="center" textRotation="90" wrapText="1"/>
    </xf>
    <xf numFmtId="0" fontId="10" fillId="12" borderId="4" xfId="0" applyFont="1" applyFill="1" applyBorder="1" applyAlignment="1" applyProtection="1">
      <alignment horizontal="center" vertical="center" wrapText="1"/>
      <protection hidden="1"/>
    </xf>
    <xf numFmtId="0" fontId="10" fillId="12" borderId="26" xfId="0" applyFont="1" applyFill="1" applyBorder="1" applyAlignment="1" applyProtection="1">
      <alignment horizontal="center" vertical="center" wrapText="1"/>
      <protection hidden="1"/>
    </xf>
    <xf numFmtId="0" fontId="10" fillId="12" borderId="38"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60" xfId="0" applyFont="1" applyBorder="1" applyAlignment="1" applyProtection="1">
      <alignment horizontal="center" vertical="center" wrapText="1"/>
      <protection hidden="1"/>
    </xf>
    <xf numFmtId="0" fontId="2" fillId="0" borderId="61"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protection locked="0"/>
    </xf>
    <xf numFmtId="0" fontId="28" fillId="0" borderId="24" xfId="0" applyFont="1" applyBorder="1" applyAlignment="1" applyProtection="1">
      <alignment horizontal="center" vertical="center" wrapText="1"/>
      <protection hidden="1"/>
    </xf>
    <xf numFmtId="0" fontId="28" fillId="0" borderId="56" xfId="0" applyFont="1" applyBorder="1" applyAlignment="1" applyProtection="1">
      <alignment horizontal="center" vertical="center" wrapText="1"/>
      <protection hidden="1"/>
    </xf>
    <xf numFmtId="0" fontId="28" fillId="0" borderId="57" xfId="0" applyFont="1" applyBorder="1" applyAlignment="1" applyProtection="1">
      <alignment horizontal="center" vertical="center" wrapText="1"/>
      <protection hidden="1"/>
    </xf>
    <xf numFmtId="0" fontId="39" fillId="14" borderId="42" xfId="0" applyFont="1" applyFill="1" applyBorder="1" applyAlignment="1">
      <alignment horizontal="center" vertical="center" wrapText="1"/>
    </xf>
    <xf numFmtId="0" fontId="39" fillId="14" borderId="38" xfId="0" applyFont="1" applyFill="1" applyBorder="1" applyAlignment="1">
      <alignment horizontal="center" vertical="center" wrapText="1"/>
    </xf>
    <xf numFmtId="0" fontId="39" fillId="0" borderId="4" xfId="0" applyFont="1" applyBorder="1" applyAlignment="1" applyProtection="1">
      <alignment horizontal="center" vertical="center" wrapText="1"/>
      <protection locked="0"/>
    </xf>
    <xf numFmtId="0" fontId="39" fillId="0" borderId="74" xfId="0" applyFont="1" applyBorder="1" applyAlignment="1" applyProtection="1">
      <alignment horizontal="center" vertical="center" wrapText="1"/>
      <protection locked="0"/>
    </xf>
    <xf numFmtId="0" fontId="39" fillId="0" borderId="42" xfId="0" applyFont="1" applyBorder="1" applyAlignment="1" applyProtection="1">
      <alignment horizontal="center" vertical="center" wrapText="1"/>
      <protection locked="0"/>
    </xf>
    <xf numFmtId="0" fontId="39" fillId="0" borderId="26" xfId="0" applyFont="1" applyBorder="1" applyAlignment="1" applyProtection="1">
      <alignment horizontal="center" vertical="center" wrapText="1"/>
      <protection locked="0"/>
    </xf>
    <xf numFmtId="0" fontId="39" fillId="0" borderId="38" xfId="0" applyFont="1" applyBorder="1" applyAlignment="1" applyProtection="1">
      <alignment horizontal="center" vertical="center" wrapText="1"/>
      <protection locked="0"/>
    </xf>
    <xf numFmtId="0" fontId="10" fillId="0" borderId="47"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9" xfId="0" applyFont="1" applyBorder="1" applyAlignment="1" applyProtection="1">
      <alignment horizontal="center" vertical="center" wrapText="1"/>
      <protection locked="0"/>
    </xf>
    <xf numFmtId="1" fontId="2" fillId="0" borderId="74" xfId="0" applyNumberFormat="1"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2" fillId="0" borderId="4"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0" borderId="38" xfId="0" applyFont="1" applyBorder="1" applyAlignment="1" applyProtection="1">
      <alignment horizontal="justify" vertical="center" wrapText="1"/>
      <protection locked="0"/>
    </xf>
    <xf numFmtId="0" fontId="27" fillId="33" borderId="4" xfId="0" applyFont="1" applyFill="1" applyBorder="1" applyAlignment="1" applyProtection="1">
      <alignment horizontal="center" vertical="center" textRotation="90" wrapText="1"/>
      <protection locked="0"/>
    </xf>
    <xf numFmtId="0" fontId="27" fillId="33" borderId="26" xfId="0" applyFont="1" applyFill="1" applyBorder="1" applyAlignment="1" applyProtection="1">
      <alignment horizontal="center" vertical="center" textRotation="90" wrapText="1"/>
      <protection locked="0"/>
    </xf>
    <xf numFmtId="0" fontId="27" fillId="33" borderId="38" xfId="0" applyFont="1" applyFill="1" applyBorder="1" applyAlignment="1" applyProtection="1">
      <alignment horizontal="center" vertical="center" textRotation="90" wrapText="1"/>
      <protection locked="0"/>
    </xf>
    <xf numFmtId="0" fontId="28" fillId="0" borderId="4"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29" fillId="0" borderId="39"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8" fillId="14" borderId="4"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1" fontId="28" fillId="0" borderId="4" xfId="0" applyNumberFormat="1" applyFont="1" applyBorder="1" applyAlignment="1" applyProtection="1">
      <alignment horizontal="center" vertical="center" wrapText="1"/>
      <protection locked="0"/>
    </xf>
    <xf numFmtId="1" fontId="28" fillId="0" borderId="26" xfId="0" applyNumberFormat="1" applyFont="1" applyBorder="1" applyAlignment="1" applyProtection="1">
      <alignment horizontal="center" vertical="center" wrapText="1"/>
      <protection locked="0"/>
    </xf>
    <xf numFmtId="1" fontId="28" fillId="0" borderId="38" xfId="0" applyNumberFormat="1"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hidden="1"/>
    </xf>
    <xf numFmtId="0" fontId="2" fillId="0" borderId="7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14" fontId="2" fillId="0" borderId="26" xfId="0" applyNumberFormat="1" applyFont="1" applyBorder="1" applyAlignment="1" applyProtection="1">
      <alignment horizontal="center" vertical="center" wrapText="1"/>
      <protection hidden="1"/>
    </xf>
    <xf numFmtId="14" fontId="2" fillId="0" borderId="38" xfId="0" applyNumberFormat="1" applyFont="1" applyBorder="1" applyAlignment="1" applyProtection="1">
      <alignment horizontal="center" vertical="center" wrapText="1"/>
      <protection hidden="1"/>
    </xf>
    <xf numFmtId="0" fontId="2" fillId="34" borderId="39" xfId="0" applyFont="1" applyFill="1" applyBorder="1" applyAlignment="1" applyProtection="1">
      <alignment horizontal="center" vertical="center" wrapText="1"/>
      <protection hidden="1"/>
    </xf>
    <xf numFmtId="0" fontId="2" fillId="34" borderId="16" xfId="0" applyFont="1" applyFill="1" applyBorder="1" applyAlignment="1" applyProtection="1">
      <alignment horizontal="center" vertical="center" wrapText="1"/>
      <protection hidden="1"/>
    </xf>
    <xf numFmtId="0" fontId="2" fillId="34" borderId="40"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39" fillId="14" borderId="0" xfId="0" applyFont="1" applyFill="1" applyBorder="1" applyAlignment="1">
      <alignment horizontal="center" vertical="center" wrapText="1"/>
    </xf>
    <xf numFmtId="0" fontId="39" fillId="14" borderId="28" xfId="0" applyFont="1" applyFill="1" applyBorder="1" applyAlignment="1">
      <alignment horizontal="center" vertical="center" wrapText="1"/>
    </xf>
    <xf numFmtId="0" fontId="2" fillId="12" borderId="4" xfId="0" applyFont="1" applyFill="1" applyBorder="1" applyAlignment="1" applyProtection="1">
      <alignment horizontal="center" vertical="center" wrapText="1"/>
      <protection hidden="1"/>
    </xf>
    <xf numFmtId="0" fontId="2" fillId="12" borderId="26" xfId="0" applyFont="1" applyFill="1" applyBorder="1" applyAlignment="1" applyProtection="1">
      <alignment horizontal="center" vertical="center" wrapText="1"/>
      <protection hidden="1"/>
    </xf>
    <xf numFmtId="0" fontId="2" fillId="12" borderId="38"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hidden="1"/>
    </xf>
    <xf numFmtId="0" fontId="2" fillId="0" borderId="78" xfId="0" applyFont="1" applyFill="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center" vertical="center" wrapText="1"/>
      <protection locked="0"/>
    </xf>
    <xf numFmtId="0" fontId="10" fillId="13" borderId="26" xfId="0" applyFont="1" applyFill="1" applyBorder="1" applyAlignment="1" applyProtection="1">
      <alignment horizontal="center" vertical="center" wrapText="1"/>
      <protection locked="0"/>
    </xf>
    <xf numFmtId="0" fontId="10" fillId="13" borderId="38" xfId="0" applyFont="1" applyFill="1" applyBorder="1" applyAlignment="1" applyProtection="1">
      <alignment horizontal="center" vertical="center" wrapText="1"/>
      <protection locked="0"/>
    </xf>
    <xf numFmtId="14" fontId="2" fillId="0" borderId="4" xfId="0" applyNumberFormat="1" applyFont="1" applyBorder="1" applyAlignment="1" applyProtection="1">
      <alignment horizontal="center" vertical="center" wrapText="1"/>
      <protection locked="0"/>
    </xf>
    <xf numFmtId="14" fontId="2" fillId="0" borderId="26" xfId="0" applyNumberFormat="1" applyFont="1" applyBorder="1" applyAlignment="1" applyProtection="1">
      <alignment horizontal="center" vertical="center" wrapText="1"/>
      <protection locked="0"/>
    </xf>
    <xf numFmtId="14" fontId="2" fillId="0" borderId="38" xfId="0" applyNumberFormat="1" applyFont="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hidden="1"/>
    </xf>
    <xf numFmtId="0" fontId="10" fillId="33" borderId="50" xfId="0" applyFont="1" applyFill="1" applyBorder="1" applyAlignment="1" applyProtection="1">
      <alignment horizontal="center" vertical="center" textRotation="90" wrapText="1"/>
      <protection locked="0"/>
    </xf>
    <xf numFmtId="0" fontId="10" fillId="33" borderId="78" xfId="0" applyFont="1" applyFill="1" applyBorder="1" applyAlignment="1" applyProtection="1">
      <alignment horizontal="center" vertical="center" textRotation="90" wrapText="1"/>
      <protection locked="0"/>
    </xf>
    <xf numFmtId="0" fontId="10" fillId="0" borderId="50" xfId="0" applyFont="1" applyBorder="1" applyAlignment="1" applyProtection="1">
      <alignment horizontal="center" vertical="center"/>
      <protection locked="0"/>
    </xf>
    <xf numFmtId="0" fontId="10" fillId="0" borderId="78" xfId="0" applyFont="1" applyBorder="1" applyAlignment="1" applyProtection="1">
      <alignment horizontal="center" vertical="center"/>
      <protection locked="0"/>
    </xf>
    <xf numFmtId="0" fontId="10" fillId="0" borderId="79"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79" xfId="0" applyFont="1" applyFill="1" applyBorder="1" applyAlignment="1" applyProtection="1">
      <alignment horizontal="center" vertical="center"/>
      <protection locked="0"/>
    </xf>
    <xf numFmtId="0" fontId="10" fillId="33" borderId="74" xfId="0" applyFont="1" applyFill="1" applyBorder="1" applyAlignment="1">
      <alignment horizontal="center" vertical="center" textRotation="90" wrapText="1"/>
    </xf>
    <xf numFmtId="0" fontId="2" fillId="0" borderId="74" xfId="0" applyFont="1" applyBorder="1" applyAlignment="1">
      <alignment horizontal="center" vertical="center" textRotation="90" wrapText="1"/>
    </xf>
    <xf numFmtId="0" fontId="2" fillId="0" borderId="65"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7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11" fillId="0" borderId="1" xfId="0" applyFont="1" applyBorder="1" applyAlignment="1" applyProtection="1">
      <alignment horizontal="left"/>
    </xf>
    <xf numFmtId="0" fontId="11" fillId="0" borderId="47" xfId="0" applyFont="1" applyBorder="1" applyAlignment="1" applyProtection="1">
      <alignment horizontal="left"/>
    </xf>
    <xf numFmtId="0" fontId="11" fillId="0" borderId="48" xfId="0" applyFont="1" applyBorder="1" applyAlignment="1" applyProtection="1">
      <alignment horizontal="left"/>
    </xf>
    <xf numFmtId="0" fontId="2" fillId="14" borderId="6" xfId="0" applyFont="1" applyFill="1" applyBorder="1" applyAlignment="1" applyProtection="1">
      <alignment horizontal="center" vertical="center" wrapText="1"/>
      <protection hidden="1"/>
    </xf>
    <xf numFmtId="0" fontId="2" fillId="14" borderId="7" xfId="0" applyFont="1" applyFill="1" applyBorder="1" applyAlignment="1" applyProtection="1">
      <alignment horizontal="center" vertical="center" wrapText="1"/>
      <protection hidden="1"/>
    </xf>
    <xf numFmtId="0" fontId="2" fillId="14" borderId="8" xfId="0" applyFont="1" applyFill="1" applyBorder="1" applyAlignment="1" applyProtection="1">
      <alignment horizontal="center" vertical="center" wrapText="1"/>
      <protection hidden="1"/>
    </xf>
    <xf numFmtId="0" fontId="2" fillId="14" borderId="22" xfId="0" applyFont="1" applyFill="1" applyBorder="1" applyAlignment="1">
      <alignment horizontal="center" vertical="center" wrapText="1"/>
    </xf>
    <xf numFmtId="0" fontId="10" fillId="13" borderId="4" xfId="0" applyFont="1" applyFill="1" applyBorder="1" applyAlignment="1" applyProtection="1">
      <alignment horizontal="center" vertical="center" wrapText="1"/>
      <protection hidden="1"/>
    </xf>
    <xf numFmtId="0" fontId="10" fillId="13" borderId="26" xfId="0" applyFont="1" applyFill="1" applyBorder="1" applyAlignment="1" applyProtection="1">
      <alignment horizontal="center" vertical="center" wrapText="1"/>
      <protection hidden="1"/>
    </xf>
    <xf numFmtId="0" fontId="10" fillId="13"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73" xfId="0" applyFont="1" applyBorder="1" applyAlignment="1" applyProtection="1">
      <alignment horizontal="center" vertical="center" wrapText="1"/>
      <protection locked="0"/>
    </xf>
    <xf numFmtId="0" fontId="10" fillId="12" borderId="4" xfId="0" applyFont="1" applyFill="1" applyBorder="1" applyAlignment="1" applyProtection="1">
      <alignment horizontal="center" vertical="center" wrapText="1"/>
      <protection locked="0"/>
    </xf>
    <xf numFmtId="0" fontId="10" fillId="12" borderId="26" xfId="0" applyFont="1" applyFill="1" applyBorder="1" applyAlignment="1" applyProtection="1">
      <alignment horizontal="center" vertical="center" wrapText="1"/>
      <protection locked="0"/>
    </xf>
    <xf numFmtId="0" fontId="10" fillId="12" borderId="38" xfId="0" applyFont="1" applyFill="1" applyBorder="1" applyAlignment="1" applyProtection="1">
      <alignment horizontal="center" vertical="center" wrapText="1"/>
      <protection locked="0"/>
    </xf>
    <xf numFmtId="0" fontId="10" fillId="12" borderId="4" xfId="12" applyFont="1" applyFill="1" applyBorder="1" applyAlignment="1" applyProtection="1">
      <alignment horizontal="center" vertical="center"/>
    </xf>
    <xf numFmtId="0" fontId="10" fillId="12" borderId="26" xfId="12" applyFont="1" applyFill="1" applyBorder="1" applyAlignment="1" applyProtection="1">
      <alignment horizontal="center" vertical="center"/>
    </xf>
    <xf numFmtId="0" fontId="10" fillId="12" borderId="38" xfId="12" applyFont="1" applyFill="1" applyBorder="1" applyAlignment="1" applyProtection="1">
      <alignment horizontal="center" vertical="center"/>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15" fillId="25" borderId="15" xfId="0" applyFont="1" applyFill="1" applyBorder="1" applyAlignment="1" applyProtection="1">
      <alignment horizontal="center" vertical="center" wrapText="1"/>
    </xf>
    <xf numFmtId="0" fontId="28" fillId="0" borderId="76" xfId="0" applyFont="1" applyFill="1" applyBorder="1" applyAlignment="1" applyProtection="1">
      <alignment vertical="center" wrapText="1"/>
      <protection locked="0"/>
    </xf>
    <xf numFmtId="0" fontId="28" fillId="0" borderId="75" xfId="0" applyFont="1" applyFill="1" applyBorder="1" applyAlignment="1" applyProtection="1">
      <alignment vertical="center" wrapText="1"/>
      <protection locked="0"/>
    </xf>
    <xf numFmtId="0" fontId="2" fillId="0" borderId="76"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76" xfId="0" applyFont="1" applyBorder="1" applyAlignment="1">
      <alignment vertical="center" wrapText="1"/>
    </xf>
    <xf numFmtId="0" fontId="2" fillId="0" borderId="75" xfId="0" applyFont="1" applyBorder="1" applyAlignment="1">
      <alignment vertical="center" wrapText="1"/>
    </xf>
    <xf numFmtId="0" fontId="2" fillId="14" borderId="39" xfId="0" applyFont="1" applyFill="1" applyBorder="1" applyAlignment="1" applyProtection="1">
      <alignment vertical="center" wrapText="1"/>
      <protection locked="0"/>
    </xf>
    <xf numFmtId="0" fontId="2" fillId="14" borderId="75" xfId="0" applyFont="1" applyFill="1" applyBorder="1" applyAlignment="1" applyProtection="1">
      <alignment vertical="center" wrapText="1"/>
      <protection locked="0"/>
    </xf>
    <xf numFmtId="0" fontId="2" fillId="14" borderId="76" xfId="0" applyFont="1" applyFill="1" applyBorder="1" applyAlignment="1" applyProtection="1">
      <alignment vertical="center" wrapText="1"/>
      <protection locked="0"/>
    </xf>
    <xf numFmtId="0" fontId="2" fillId="14" borderId="40" xfId="0" applyFont="1" applyFill="1" applyBorder="1" applyAlignment="1" applyProtection="1">
      <alignment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6" xfId="0" applyFont="1" applyBorder="1" applyAlignment="1" applyProtection="1">
      <alignment horizontal="center" vertical="center" wrapText="1"/>
      <protection hidden="1"/>
    </xf>
    <xf numFmtId="0" fontId="39" fillId="14" borderId="74" xfId="0" applyFont="1" applyFill="1" applyBorder="1" applyAlignment="1">
      <alignment horizontal="center" vertical="center" wrapText="1"/>
    </xf>
    <xf numFmtId="0" fontId="24" fillId="0" borderId="76" xfId="0" applyFont="1" applyBorder="1" applyAlignment="1">
      <alignment horizontal="left" wrapText="1"/>
    </xf>
    <xf numFmtId="0" fontId="24" fillId="0" borderId="40" xfId="0" applyFont="1" applyBorder="1" applyAlignment="1">
      <alignment horizontal="left" wrapText="1"/>
    </xf>
    <xf numFmtId="0" fontId="39" fillId="14" borderId="26"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39" fillId="14" borderId="76" xfId="0" applyFont="1" applyFill="1" applyBorder="1" applyAlignment="1">
      <alignment horizontal="center" vertical="center" wrapText="1"/>
    </xf>
    <xf numFmtId="0" fontId="39" fillId="14" borderId="40" xfId="0" applyFont="1" applyFill="1" applyBorder="1" applyAlignment="1">
      <alignment horizontal="center" vertical="center" wrapText="1"/>
    </xf>
    <xf numFmtId="0" fontId="39" fillId="14" borderId="43" xfId="0" applyFont="1" applyFill="1" applyBorder="1" applyAlignment="1">
      <alignment horizontal="center" vertical="center" wrapText="1"/>
    </xf>
    <xf numFmtId="0" fontId="39" fillId="14" borderId="22" xfId="0" applyFont="1" applyFill="1" applyBorder="1" applyAlignment="1">
      <alignment vertical="center" wrapText="1"/>
    </xf>
    <xf numFmtId="0" fontId="39" fillId="14" borderId="48" xfId="0" applyFont="1" applyFill="1" applyBorder="1" applyAlignment="1">
      <alignment vertical="center" wrapText="1"/>
    </xf>
    <xf numFmtId="0" fontId="2" fillId="0" borderId="42" xfId="0" applyFont="1" applyBorder="1" applyAlignment="1">
      <alignment horizontal="left" vertical="center" wrapText="1"/>
    </xf>
    <xf numFmtId="0" fontId="2" fillId="0" borderId="38" xfId="0" applyFont="1" applyBorder="1" applyAlignment="1">
      <alignment horizontal="left" vertical="center" wrapText="1"/>
    </xf>
    <xf numFmtId="0" fontId="39" fillId="14" borderId="48" xfId="0" applyFont="1" applyFill="1" applyBorder="1" applyAlignment="1">
      <alignment horizontal="center" vertical="center" wrapText="1"/>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6" fillId="14" borderId="39" xfId="0" applyFont="1" applyFill="1" applyBorder="1" applyAlignment="1">
      <alignment horizontal="center"/>
    </xf>
    <xf numFmtId="0" fontId="26" fillId="14" borderId="22" xfId="0" applyFont="1" applyFill="1" applyBorder="1" applyAlignment="1">
      <alignment horizontal="center"/>
    </xf>
    <xf numFmtId="0" fontId="23" fillId="14" borderId="51" xfId="0" applyFont="1" applyFill="1" applyBorder="1" applyAlignment="1">
      <alignment horizontal="center"/>
    </xf>
    <xf numFmtId="0" fontId="23" fillId="14" borderId="52" xfId="0" applyFont="1" applyFill="1" applyBorder="1" applyAlignment="1">
      <alignment horizontal="center"/>
    </xf>
    <xf numFmtId="0" fontId="0" fillId="15" borderId="1" xfId="0" applyFill="1" applyBorder="1" applyAlignment="1">
      <alignment horizontal="center" vertical="center" wrapText="1"/>
    </xf>
    <xf numFmtId="0" fontId="0" fillId="12" borderId="1" xfId="0" applyFill="1" applyBorder="1" applyAlignment="1">
      <alignment horizontal="center" vertical="center" wrapText="1"/>
    </xf>
    <xf numFmtId="0" fontId="7" fillId="14" borderId="45"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4"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4"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3" borderId="1" xfId="0" applyFill="1" applyBorder="1" applyAlignment="1">
      <alignment horizontal="center" vertical="center"/>
    </xf>
    <xf numFmtId="0" fontId="22" fillId="14" borderId="0" xfId="0" applyFont="1" applyFill="1" applyAlignment="1">
      <alignment horizontal="justify" vertical="top" wrapText="1"/>
    </xf>
    <xf numFmtId="0" fontId="0" fillId="14" borderId="34" xfId="0" applyFill="1" applyBorder="1" applyAlignment="1">
      <alignment horizontal="justify" vertical="center"/>
    </xf>
    <xf numFmtId="0" fontId="0" fillId="14" borderId="10" xfId="0" applyFill="1" applyBorder="1" applyAlignment="1">
      <alignment horizontal="justify" vertical="center"/>
    </xf>
    <xf numFmtId="0" fontId="0" fillId="14" borderId="35" xfId="0" applyFill="1" applyBorder="1" applyAlignment="1">
      <alignment horizontal="justify" vertical="center"/>
    </xf>
    <xf numFmtId="0" fontId="0" fillId="14" borderId="11" xfId="0" applyFill="1" applyBorder="1" applyAlignment="1">
      <alignment horizontal="justify" vertical="center"/>
    </xf>
    <xf numFmtId="0" fontId="26" fillId="26" borderId="13" xfId="0" applyFont="1" applyFill="1" applyBorder="1" applyAlignment="1">
      <alignment horizontal="center"/>
    </xf>
    <xf numFmtId="0" fontId="26" fillId="26" borderId="14" xfId="0" applyFont="1" applyFill="1" applyBorder="1" applyAlignment="1">
      <alignment horizontal="center"/>
    </xf>
    <xf numFmtId="0" fontId="26" fillId="26" borderId="15" xfId="0" applyFont="1" applyFill="1" applyBorder="1" applyAlignment="1">
      <alignment horizontal="center"/>
    </xf>
    <xf numFmtId="0" fontId="23" fillId="18" borderId="39" xfId="0" applyFont="1" applyFill="1" applyBorder="1" applyAlignment="1">
      <alignment horizontal="center" vertical="center"/>
    </xf>
    <xf numFmtId="0" fontId="23" fillId="18" borderId="25"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5" xfId="0" applyFont="1" applyFill="1" applyBorder="1" applyAlignment="1">
      <alignment horizontal="center" vertical="center"/>
    </xf>
    <xf numFmtId="0" fontId="27" fillId="0" borderId="4" xfId="0" applyFont="1" applyBorder="1" applyAlignment="1">
      <alignment horizontal="center" vertical="center"/>
    </xf>
    <xf numFmtId="0" fontId="27" fillId="0" borderId="26" xfId="0" applyFont="1" applyBorder="1" applyAlignment="1">
      <alignment horizontal="center" vertical="center"/>
    </xf>
    <xf numFmtId="0" fontId="27" fillId="0" borderId="38" xfId="0" applyFont="1" applyBorder="1" applyAlignment="1">
      <alignment horizontal="center" vertical="center"/>
    </xf>
    <xf numFmtId="0" fontId="27" fillId="27" borderId="13" xfId="0" applyFont="1" applyFill="1" applyBorder="1" applyAlignment="1">
      <alignment horizontal="center"/>
    </xf>
    <xf numFmtId="0" fontId="27" fillId="27" borderId="15" xfId="0" applyFont="1" applyFill="1" applyBorder="1" applyAlignment="1">
      <alignment horizontal="center"/>
    </xf>
    <xf numFmtId="0" fontId="27" fillId="28" borderId="13" xfId="0" applyFont="1" applyFill="1" applyBorder="1" applyAlignment="1">
      <alignment horizontal="center"/>
    </xf>
    <xf numFmtId="0" fontId="27" fillId="28" borderId="14" xfId="0" applyFont="1" applyFill="1" applyBorder="1" applyAlignment="1">
      <alignment horizontal="center"/>
    </xf>
    <xf numFmtId="0" fontId="27" fillId="28" borderId="15" xfId="0" applyFont="1" applyFill="1" applyBorder="1" applyAlignment="1">
      <alignment horizontal="center"/>
    </xf>
    <xf numFmtId="0" fontId="27" fillId="0" borderId="39" xfId="0" applyFont="1" applyBorder="1" applyAlignment="1">
      <alignment horizontal="center" vertical="center"/>
    </xf>
    <xf numFmtId="0" fontId="27" fillId="0" borderId="16" xfId="0" applyFont="1" applyBorder="1" applyAlignment="1">
      <alignment horizontal="center" vertical="center"/>
    </xf>
    <xf numFmtId="0" fontId="30" fillId="0" borderId="39"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9" xfId="0" applyFont="1" applyBorder="1" applyAlignment="1">
      <alignment horizontal="center"/>
    </xf>
    <xf numFmtId="0" fontId="30" fillId="0" borderId="1" xfId="0" applyFont="1" applyBorder="1" applyAlignment="1">
      <alignment horizontal="left" vertical="center" wrapText="1"/>
    </xf>
    <xf numFmtId="0" fontId="30" fillId="0" borderId="12" xfId="0" applyFont="1" applyBorder="1" applyAlignment="1">
      <alignment horizontal="left" vertical="center" wrapText="1"/>
    </xf>
    <xf numFmtId="0" fontId="0" fillId="0" borderId="1" xfId="0" applyBorder="1" applyAlignment="1">
      <alignment horizontal="center"/>
    </xf>
    <xf numFmtId="0" fontId="33" fillId="26" borderId="1" xfId="0" applyFont="1" applyFill="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53" xfId="0" applyFont="1" applyBorder="1" applyAlignment="1">
      <alignment horizontal="center"/>
    </xf>
    <xf numFmtId="0" fontId="30" fillId="31" borderId="0" xfId="0" applyFont="1" applyFill="1" applyAlignment="1">
      <alignment horizontal="left" wrapText="1"/>
    </xf>
    <xf numFmtId="0" fontId="16" fillId="31" borderId="0" xfId="0" applyFont="1" applyFill="1" applyAlignment="1">
      <alignment horizontal="left" wrapText="1"/>
    </xf>
    <xf numFmtId="0" fontId="23" fillId="0" borderId="1"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7" xfId="0" applyFont="1" applyBorder="1" applyAlignment="1">
      <alignment horizontal="center" vertical="center" wrapText="1"/>
    </xf>
    <xf numFmtId="0" fontId="32" fillId="29" borderId="0" xfId="0" applyFont="1" applyFill="1" applyAlignment="1">
      <alignment horizontal="left"/>
    </xf>
    <xf numFmtId="0" fontId="30" fillId="30" borderId="39" xfId="0" applyFont="1" applyFill="1" applyBorder="1" applyAlignment="1">
      <alignment horizontal="center" vertical="center" wrapText="1"/>
    </xf>
    <xf numFmtId="0" fontId="30" fillId="30" borderId="22" xfId="0" applyFont="1" applyFill="1" applyBorder="1" applyAlignment="1">
      <alignment horizontal="center" vertical="center" wrapText="1"/>
    </xf>
    <xf numFmtId="0" fontId="30" fillId="30" borderId="25" xfId="0" applyFont="1" applyFill="1" applyBorder="1" applyAlignment="1">
      <alignment horizontal="center" vertical="center" wrapText="1"/>
    </xf>
    <xf numFmtId="0" fontId="30" fillId="30" borderId="16" xfId="0" applyFont="1" applyFill="1" applyBorder="1" applyAlignment="1">
      <alignment horizontal="center" vertical="center" wrapText="1"/>
    </xf>
    <xf numFmtId="0" fontId="30" fillId="30" borderId="0" xfId="0" applyFont="1" applyFill="1" applyBorder="1" applyAlignment="1">
      <alignment horizontal="center" vertical="center" wrapText="1"/>
    </xf>
    <xf numFmtId="0" fontId="30" fillId="30" borderId="27" xfId="0" applyFont="1" applyFill="1" applyBorder="1" applyAlignment="1">
      <alignment horizontal="center" vertical="center" wrapText="1"/>
    </xf>
    <xf numFmtId="0" fontId="30" fillId="30" borderId="40" xfId="0" applyFont="1" applyFill="1" applyBorder="1" applyAlignment="1">
      <alignment horizontal="center" vertical="center" wrapText="1"/>
    </xf>
    <xf numFmtId="0" fontId="30" fillId="30" borderId="28" xfId="0" applyFont="1" applyFill="1" applyBorder="1" applyAlignment="1">
      <alignment horizontal="center" vertical="center" wrapText="1"/>
    </xf>
    <xf numFmtId="0" fontId="30" fillId="30" borderId="29" xfId="0" applyFont="1" applyFill="1" applyBorder="1" applyAlignment="1">
      <alignment horizontal="center" vertical="center" wrapText="1"/>
    </xf>
    <xf numFmtId="0" fontId="27" fillId="14" borderId="18" xfId="0" applyFont="1" applyFill="1" applyBorder="1" applyAlignment="1">
      <alignment horizontal="center"/>
    </xf>
    <xf numFmtId="0" fontId="27" fillId="14" borderId="19" xfId="0" applyFont="1" applyFill="1" applyBorder="1" applyAlignment="1">
      <alignment horizontal="center"/>
    </xf>
    <xf numFmtId="0" fontId="27" fillId="24" borderId="50" xfId="0" applyFont="1" applyFill="1" applyBorder="1" applyAlignment="1">
      <alignment horizontal="center"/>
    </xf>
    <xf numFmtId="0" fontId="27" fillId="24" borderId="36" xfId="0" applyFont="1" applyFill="1" applyBorder="1" applyAlignment="1">
      <alignment horizontal="center"/>
    </xf>
    <xf numFmtId="0" fontId="27" fillId="24" borderId="9" xfId="0" applyFont="1" applyFill="1" applyBorder="1" applyAlignment="1">
      <alignment horizontal="center"/>
    </xf>
    <xf numFmtId="0" fontId="30" fillId="0" borderId="34" xfId="0" applyFont="1" applyBorder="1" applyAlignment="1">
      <alignment horizontal="left"/>
    </xf>
    <xf numFmtId="0" fontId="30" fillId="0" borderId="31" xfId="0" applyFont="1" applyBorder="1" applyAlignment="1">
      <alignment horizontal="left"/>
    </xf>
    <xf numFmtId="0" fontId="30" fillId="0" borderId="5" xfId="0" applyFont="1" applyBorder="1" applyAlignment="1">
      <alignment horizontal="left"/>
    </xf>
    <xf numFmtId="0" fontId="30" fillId="0" borderId="34" xfId="0" applyFont="1" applyBorder="1" applyAlignment="1">
      <alignment horizontal="left" wrapText="1"/>
    </xf>
    <xf numFmtId="0" fontId="30" fillId="0" borderId="31" xfId="0" applyFont="1" applyBorder="1" applyAlignment="1">
      <alignment horizontal="left" wrapText="1"/>
    </xf>
    <xf numFmtId="0" fontId="30" fillId="0" borderId="5" xfId="0" applyFont="1" applyBorder="1" applyAlignment="1">
      <alignment horizontal="left" wrapText="1"/>
    </xf>
    <xf numFmtId="0" fontId="27" fillId="24" borderId="54" xfId="0" applyFont="1" applyFill="1" applyBorder="1" applyAlignment="1">
      <alignment horizontal="center" vertical="center" wrapText="1"/>
    </xf>
    <xf numFmtId="0" fontId="27" fillId="24" borderId="55" xfId="0" applyFont="1" applyFill="1" applyBorder="1" applyAlignment="1">
      <alignment horizontal="center" vertical="center" wrapText="1"/>
    </xf>
    <xf numFmtId="0" fontId="27" fillId="24" borderId="34" xfId="0" applyFont="1" applyFill="1" applyBorder="1" applyAlignment="1">
      <alignment horizontal="center"/>
    </xf>
    <xf numFmtId="0" fontId="27" fillId="24" borderId="10" xfId="0" applyFont="1" applyFill="1" applyBorder="1" applyAlignment="1">
      <alignment horizontal="center"/>
    </xf>
    <xf numFmtId="0" fontId="27" fillId="24" borderId="31" xfId="0" applyFont="1" applyFill="1" applyBorder="1" applyAlignment="1">
      <alignment horizontal="center"/>
    </xf>
    <xf numFmtId="0" fontId="27" fillId="24" borderId="5" xfId="0" applyFont="1" applyFill="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0" fontId="28" fillId="0" borderId="24" xfId="0" applyFont="1" applyBorder="1" applyAlignment="1" applyProtection="1">
      <alignment horizontal="left" vertical="center" wrapText="1"/>
      <protection hidden="1"/>
    </xf>
    <xf numFmtId="0" fontId="28" fillId="0" borderId="56" xfId="0" applyFont="1" applyBorder="1" applyAlignment="1" applyProtection="1">
      <alignment horizontal="left" vertical="center" wrapText="1"/>
      <protection hidden="1"/>
    </xf>
    <xf numFmtId="0" fontId="28" fillId="0" borderId="37" xfId="0" applyFont="1" applyBorder="1" applyAlignment="1" applyProtection="1">
      <alignment horizontal="left" vertical="center" wrapText="1"/>
      <protection hidden="1"/>
    </xf>
    <xf numFmtId="0" fontId="27" fillId="0" borderId="12" xfId="0" applyFont="1" applyBorder="1" applyAlignment="1">
      <alignment horizontal="center"/>
    </xf>
    <xf numFmtId="0" fontId="27" fillId="0" borderId="17" xfId="0" applyFont="1" applyBorder="1" applyAlignment="1">
      <alignment horizontal="center"/>
    </xf>
    <xf numFmtId="0" fontId="27" fillId="0" borderId="2" xfId="0" applyFont="1" applyBorder="1" applyAlignment="1">
      <alignment horizontal="center"/>
    </xf>
    <xf numFmtId="0" fontId="23" fillId="0" borderId="1" xfId="0" applyFont="1" applyBorder="1" applyAlignment="1">
      <alignment horizontal="center"/>
    </xf>
    <xf numFmtId="0" fontId="27" fillId="0" borderId="3" xfId="0" applyFont="1" applyBorder="1" applyAlignment="1">
      <alignment horizontal="center"/>
    </xf>
    <xf numFmtId="0" fontId="27" fillId="0" borderId="1" xfId="0" applyFont="1" applyBorder="1" applyAlignment="1">
      <alignment horizontal="center"/>
    </xf>
    <xf numFmtId="0" fontId="27" fillId="0" borderId="23" xfId="0" applyFont="1" applyBorder="1" applyAlignment="1">
      <alignment horizontal="center"/>
    </xf>
  </cellXfs>
  <cellStyles count="14">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cellStyle name="Moneda 2" xfId="11"/>
    <cellStyle name="Normal" xfId="0" builtinId="0"/>
    <cellStyle name="Normal 2" xfId="12"/>
    <cellStyle name="Porcentaje 2" xfId="13"/>
  </cellStyles>
  <dxfs count="340">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7</xdr:row>
      <xdr:rowOff>104775</xdr:rowOff>
    </xdr:from>
    <xdr:to>
      <xdr:col>1</xdr:col>
      <xdr:colOff>790915</xdr:colOff>
      <xdr:row>11</xdr:row>
      <xdr:rowOff>124732</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47625" y="800100"/>
          <a:ext cx="1276350"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2381249</xdr:colOff>
      <xdr:row>17</xdr:row>
      <xdr:rowOff>71438</xdr:rowOff>
    </xdr:from>
    <xdr:to>
      <xdr:col>4</xdr:col>
      <xdr:colOff>595311</xdr:colOff>
      <xdr:row>20</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733425</xdr:colOff>
      <xdr:row>27</xdr:row>
      <xdr:rowOff>171449</xdr:rowOff>
    </xdr:from>
    <xdr:to>
      <xdr:col>5</xdr:col>
      <xdr:colOff>371476</xdr:colOff>
      <xdr:row>31</xdr:row>
      <xdr:rowOff>133350</xdr:rowOff>
    </xdr:to>
    <xdr:sp macro="" textlink="">
      <xdr:nvSpPr>
        <xdr:cNvPr id="2" name="1 Flecha izquierda">
          <a:hlinkClick xmlns:r="http://schemas.openxmlformats.org/officeDocument/2006/relationships" r:id="rId1"/>
        </xdr:cNvPr>
        <xdr:cNvSpPr/>
      </xdr:nvSpPr>
      <xdr:spPr>
        <a:xfrm>
          <a:off x="2343150" y="6391274"/>
          <a:ext cx="3152776" cy="7239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RIESGOS%20OAC%20ANTICORRUPCI&#211;N-SDM-20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RIESGOS%20DE%20GESTION%20ADMINISTRATIVA%20ANTICORRUPCI&#211;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TH%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FINANCIERA%20ANTICORRUPCION-SDM-2016%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DAL%20ANTICORRUPCION-SDM-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Perfil%20jrojas\Downloads\RIESGOS%20CORRUPCION%20DAL%2020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OCD%20ANTICORRUPCION-SDM-2016%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OCI%20ANTICORRUPCI&#211;N-SDM-20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erfil%20jrojas\Downloads\RIESGOAS%20CORRUPCI&#211;N%20OCI%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Perfil%20jdarias\Downloads\Mapa%20riesgos%20corrupci&#243;n%20OCI%202016-09-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erfil%20jrojas\Downloads\RIESGOS%20CORRUPCI&#211;N%20OAC%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DE%20GESTI&#211;N%20DE%20LA%20INFORMACI&#211;N%20Y%20GESTI&#211;N%20TECNOLOGIC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jrojas\Downloads\MAPA%20RIESGOS%20DTI%20%2072-%202017%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DE%20CORRUPCI&#211;N%20SEGURIDAD%20VIAL-SDM-2016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erfil%20jrojas\Downloads\RIEGOS%20CORRUPCI&#211;N%20R%20&amp;%20C%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REGULACI&#211;N%20Y%20CONTROL%20ANTICORRUPCI&#211;N-SDM-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erfil%20jrojas\Downloads\RIESGOS%20CORRUPCI&#211;N%20GESTI&#211;N%20DE%20TR&#193;NSITO%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erfil%20jdarias\Documents\MAPA%20DE%20RIESGOS%20CORRUPCI&#211;N%202016\MAPA%20DE%20RIESGOS%20DSC%20ANTICORRUPCION-SD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ow r="18">
          <cell r="R18" t="str">
            <v>Enero a diciembre 2017</v>
          </cell>
          <cell r="S18" t="str">
            <v xml:space="preserve">Dar cumplimiento a las etapas al procedimiento contractual </v>
          </cell>
          <cell r="T18" t="str">
            <v xml:space="preserve">Publicaciones y documentos  establecidos para cada caso </v>
          </cell>
          <cell r="U18">
            <v>42855</v>
          </cell>
        </row>
      </sheetData>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ow r="212">
          <cell r="M212" t="str">
            <v>Revisión de los informes de auditoría por el Jefe de la OCI (Verificar que los hallazgos estén debidamente soportados)</v>
          </cell>
          <cell r="V212" t="str">
            <v xml:space="preserve">Realizar muestreo de la aplicación de las actividades 22 y 23 "Revisar informe" procedimiento PV01-PR02 y actividades 11 y 12 del procedimiento PV01-PR03
</v>
          </cell>
          <cell r="X212" t="str">
            <v xml:space="preserve">(Número de informes revisados que cumplen requisitos de conformidad con criterios de auditoria / Total informes efectuados) * 100 
</v>
          </cell>
        </row>
        <row r="213">
          <cell r="M213" t="str">
            <v>Socialización del Código de Ética de la SDM a los servidores de la OCI</v>
          </cell>
          <cell r="V213" t="str">
            <v>Realizar una jornada de socialización a los servidores de la OCI sobre el código de ética de la SDM</v>
          </cell>
          <cell r="X213" t="str">
            <v>(No de servidores de la OCI socializados sobre el Código de Ética/ total de servidores de la OCI)*100</v>
          </cell>
        </row>
        <row r="214">
          <cell r="M214" t="str">
            <v>Revisión de los resultado de encuestas del ejercicio auditor e implementar acciones de mejora</v>
          </cell>
          <cell r="V214" t="str">
            <v>Revisar  los  informes de análisis de resultados para implementar acciones de mejora que optimicen las competencias de los  auditores.</v>
          </cell>
          <cell r="X214" t="str">
            <v>Acciones de mejora  implementadas producto del informe de análisis de los resultados de las encuestas.</v>
          </cell>
        </row>
        <row r="215">
          <cell r="M215" t="str">
            <v>Aplicación de los PV01-PR02 Procedimiento Evaluación Independiente y Auditoría Interna y PV01-PR03 Procedimiento para la Evaluación de Componentes del Sistema de Control Interno</v>
          </cell>
          <cell r="V215" t="str">
            <v>Realizar la sensibilización de los  PV01-PR02 Procedimiento Evaluación Independiente y Auditoría Interna y PV01-PR03 Procedimiento para la Evaluación de Componentes del Sistema de Control Interno</v>
          </cell>
          <cell r="X215" t="str">
            <v>(No de servidores de la OCI socializados en el PV01-PR02 y PV01-PR03 / total de servidores de la OCI)*100</v>
          </cell>
        </row>
        <row r="238">
          <cell r="M238" t="str">
            <v>Realización de auditorias internas y seguimientos por parte de la OCI</v>
          </cell>
          <cell r="R238" t="str">
            <v>Trimestral</v>
          </cell>
          <cell r="T238" t="str">
            <v>Registro de asistencia y Acta de comité</v>
          </cell>
          <cell r="U238" t="str">
            <v>Trimestral</v>
          </cell>
          <cell r="V238" t="str">
            <v>Presentar resultados de los ejercicios de auditoria interna y seguimientos por parte de la OCI según programa PAAI de la vigencia</v>
          </cell>
          <cell r="X238" t="str">
            <v>(No de  Directivos  de la SDM socializados sobre el Código de Ética  y  Buen Gobierno/ total de  Directivos  de la SDM)*100</v>
          </cell>
        </row>
        <row r="239">
          <cell r="M239" t="str">
            <v>Socialización del procedimiento administración de riesgos en comité de control interno y calidad</v>
          </cell>
          <cell r="R239" t="str">
            <v>Anual</v>
          </cell>
          <cell r="T239" t="str">
            <v>Registro de asistencia y Acta de comité</v>
          </cell>
          <cell r="U239" t="str">
            <v>Anual</v>
          </cell>
          <cell r="V239" t="str">
            <v xml:space="preserve">Realizar una socialización del Procedimiento administración de riesgos en comité de control interno y calidad </v>
          </cell>
          <cell r="X239" t="str">
            <v>(No de  Directivos  de la SDM socializados sobre el procedimiento / total de  Directivos  de la SDM)*100</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 val="Hoja1"/>
    </sheetNames>
    <sheetDataSet>
      <sheetData sheetId="0">
        <row r="18">
          <cell r="R18" t="str">
            <v xml:space="preserve">FEBRERO A DICIEMBRE 2017 </v>
          </cell>
          <cell r="S18" t="str">
            <v>Actualizar los indicadores de gestión de la OAC.</v>
          </cell>
          <cell r="T18" t="str">
            <v>Reporte de indicadores de gestión realizados por los responsables del proceso.</v>
          </cell>
          <cell r="U18" t="str">
            <v>FEBRERO A DICIEMBRE 2017</v>
          </cell>
          <cell r="V18" t="str">
            <v xml:space="preserve">Seguimiento de autoevaluación de los indicadores de gestión. </v>
          </cell>
          <cell r="W18" t="str">
            <v xml:space="preserve">Jefe Oficina de Comunicaciones </v>
          </cell>
          <cell r="X18" t="str">
            <v xml:space="preserve">Número de seguimiento de autoevaluación/ Número de seguimientos programados. </v>
          </cell>
        </row>
        <row r="19">
          <cell r="R19" t="str">
            <v xml:space="preserve">FEBRERO A DICIEMBRE 2017 </v>
          </cell>
          <cell r="S19" t="str">
            <v xml:space="preserve">Actualización de normatividad vigente sobre procesos de contratación pública. </v>
          </cell>
          <cell r="T19" t="str">
            <v xml:space="preserve">Inclusión de la normatividad en la matriz de cumplimieno de lo legal del proceso si es competente. Y aplicación de la normatividad. </v>
          </cell>
          <cell r="U19" t="str">
            <v>FEBRERO A DICIEMBRE 2017</v>
          </cell>
          <cell r="V19" t="str">
            <v xml:space="preserve">Revisión de la información referente a los procesos contractuales. </v>
          </cell>
          <cell r="W19" t="str">
            <v xml:space="preserve">Jefe Oficina de Comunicaciones </v>
          </cell>
          <cell r="X19" t="str">
            <v xml:space="preserve">Número de revisiones realizadas / total de actualizaciones enviadas po la DAL. </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 val="Hoja1"/>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ow r="18">
          <cell r="W18" t="str">
            <v xml:space="preserve">Subdirector(a) de Contravenciones de Tránsito </v>
          </cell>
        </row>
        <row r="29">
          <cell r="X29" t="str">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ell>
        </row>
        <row r="34">
          <cell r="W34" t="str">
            <v xml:space="preserve">Director(a) de Procesos Administrativos 
Subdirector(a) de Contravenciones de Tránsito
Subdirector (a) de Investigaciones de Transporte Público
</v>
          </cell>
          <cell r="X34" t="str">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ell>
        </row>
        <row r="41">
          <cell r="W41" t="str">
            <v xml:space="preserve">Subdirector(a) de Contravenciones de Tránsito </v>
          </cell>
          <cell r="X41" t="str">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ell>
        </row>
        <row r="46">
          <cell r="W46" t="str">
            <v xml:space="preserve">Subdirector(a) de Jurisdicción Coactiva  </v>
          </cell>
        </row>
        <row r="50">
          <cell r="W50" t="str">
            <v xml:space="preserve">Subdirector(a) de Jurisdicción Coactiva  </v>
          </cell>
        </row>
        <row r="56">
          <cell r="W56" t="str">
            <v xml:space="preserve">Director(a) de Control y Vigilancia </v>
          </cell>
        </row>
        <row r="68">
          <cell r="D68" t="str">
            <v>Amiguismo.</v>
          </cell>
          <cell r="E68" t="str">
            <v xml:space="preserve">No reportar intencionalmente a las Centrales de Riesgo los deudores morosos de la Secretaría Distrital de Movilidad en favorecimiento  propio o de terceros. </v>
          </cell>
          <cell r="F68" t="str">
            <v xml:space="preserve">Pérdida  de la imagen, la credibilidad, la transparencia y la probidad de la Entidad.  </v>
          </cell>
          <cell r="M68" t="str">
            <v>Los controles existentes así como los responsables, se encuentran documentados en el siguiente procedimiento: 
-PM03-PR26: Procedimiento Reporte Centrales de Riesgos</v>
          </cell>
          <cell r="R68" t="str">
            <v>4 de abril de 2017 al 29 de Diciembre de 2017</v>
          </cell>
          <cell r="S68" t="str">
            <v xml:space="preserve">Socializar el código de ética de la entidad  y las delitos en los que pueden incurrir los servidores públicos </v>
          </cell>
          <cell r="T68" t="str">
            <v xml:space="preserve">Listados de asistencia y/o correo electrónico </v>
          </cell>
          <cell r="U68" t="str">
            <v>31 de agosto de 2017</v>
          </cell>
          <cell r="V68" t="str">
            <v xml:space="preserve">Revisar la realización de las socializaciones en el plazo estipulado  </v>
          </cell>
          <cell r="W68" t="str">
            <v xml:space="preserve">Subdirector(a) de Jurisdicción Coactiva  </v>
          </cell>
        </row>
        <row r="69">
          <cell r="D69" t="str">
            <v xml:space="preserve">Cohecho. </v>
          </cell>
          <cell r="F69" t="str">
            <v xml:space="preserve">Afectación de recursos público. </v>
          </cell>
        </row>
        <row r="70">
          <cell r="D70" t="str">
            <v xml:space="preserve">Tráfico de influencias. </v>
          </cell>
          <cell r="F70" t="str">
            <v xml:space="preserve">Hallazgos administrativos. </v>
          </cell>
        </row>
        <row r="71">
          <cell r="D71" t="str">
            <v xml:space="preserve">Bajos estándares éticos </v>
          </cell>
          <cell r="F71" t="str">
            <v xml:space="preserve">Afectación en el cumplimiento de las funciones de la Entidad. </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ow r="18">
          <cell r="A18" t="str">
            <v>GESTIÓN DE TRÁNSITO</v>
          </cell>
          <cell r="B18" t="str">
            <v>Ejecutar las políticas relacionadas con la gestión del tránsito en la ciudad de Bogotá D.C, con el fin de contribuir con la seguridad vial y la
movilidad de la Ciudad.</v>
          </cell>
          <cell r="E18" t="str">
            <v>Emitir conceptos técnicos y/o autorizar implementación de señalización sin el cumplimiento de requisitos en favor  de terceros</v>
          </cell>
          <cell r="F18" t="str">
            <v>Afectación de la imagen institucional</v>
          </cell>
          <cell r="I18">
            <v>1</v>
          </cell>
          <cell r="J18">
            <v>2</v>
          </cell>
          <cell r="K18">
            <v>12</v>
          </cell>
          <cell r="M18" t="str">
            <v>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v>
          </cell>
          <cell r="N18" t="str">
            <v>PREVENTIVO</v>
          </cell>
          <cell r="R18" t="str">
            <v>De marzo 1° a Diciembre 31 de 2017</v>
          </cell>
          <cell r="S18" t="str">
            <v>Realizar socializaciones sobre código de ética</v>
          </cell>
          <cell r="T18" t="str">
            <v>Listados de Asistencia
Correos electrónicos</v>
          </cell>
          <cell r="U18" t="str">
            <v>Agosto 31
Diciembre 31</v>
          </cell>
          <cell r="V18" t="str">
            <v>Realizar una scialización cada semestre del año</v>
          </cell>
          <cell r="W18" t="str">
            <v>Director de Control y Vigilancia</v>
          </cell>
          <cell r="X18" t="str">
            <v>Numero de socializaciones realizadas al interior del proceso, sobre código de ética / Número de socializaciones realizadas al interior del proceso, sobre código de ética * 100</v>
          </cell>
        </row>
        <row r="19">
          <cell r="F19" t="str">
            <v>Amiguismo</v>
          </cell>
        </row>
        <row r="23">
          <cell r="E23" t="str">
            <v>No reportar
intencionalmente el no cumplimiento de las garantías, por parte de los contratistas.</v>
          </cell>
          <cell r="F23" t="str">
            <v>Afectación de la imagen institucional</v>
          </cell>
          <cell r="I23">
            <v>1</v>
          </cell>
          <cell r="J23">
            <v>2</v>
          </cell>
          <cell r="K23">
            <v>12</v>
          </cell>
          <cell r="M23" t="str">
            <v>Aplicación del procedimiento asociado
con el riesgo, así:
PM04-PR26
Seguimiento y control a garantías de los contratos de señalización vial.</v>
          </cell>
          <cell r="N23" t="str">
            <v>PREVENTIVO</v>
          </cell>
          <cell r="Q23" t="str">
            <v>BAJA</v>
          </cell>
          <cell r="R23" t="str">
            <v>De marzo 1° a Diciembre 31 de 2017</v>
          </cell>
          <cell r="S23" t="str">
            <v>Realizar socializaciones sobre código de ética</v>
          </cell>
          <cell r="T23" t="str">
            <v>Listados de Asistencia
Correos electrónicos</v>
          </cell>
          <cell r="U23" t="str">
            <v>Agosto 31
Diciembre 31</v>
          </cell>
          <cell r="V23" t="str">
            <v>Realizar una scialización cada semestre del año</v>
          </cell>
          <cell r="W23" t="str">
            <v>Director de Control y Vigilancia</v>
          </cell>
          <cell r="X23" t="str">
            <v>Numero de socializaciones realizadas al interior del proceso, sobre código de ética / Número de socializaciones realizadas al interior del proceso, sobre código de ética * 100</v>
          </cell>
        </row>
        <row r="24">
          <cell r="F24" t="str">
            <v>Sanciones disciplinarias</v>
          </cell>
        </row>
        <row r="25">
          <cell r="F25" t="str">
            <v>Detrimento patrimonial</v>
          </cell>
        </row>
        <row r="28">
          <cell r="E28" t="str">
            <v xml:space="preserve">Elaborar estudios previos
para procesos de
contratación  de señalización en beneficio
propio o de terceros </v>
          </cell>
          <cell r="F28" t="str">
            <v>Sanciones disciplinarias</v>
          </cell>
          <cell r="I28">
            <v>1</v>
          </cell>
          <cell r="J28">
            <v>2</v>
          </cell>
          <cell r="K28">
            <v>12</v>
          </cell>
          <cell r="M28" t="str">
            <v>Aplicación del procedimiento asociado
con el riesgo, así:
PM04-PR13
Verificación técnica de  implementación diseño de señalización por terceros.</v>
          </cell>
          <cell r="N28" t="str">
            <v>PREVENTIVO</v>
          </cell>
          <cell r="Q28" t="str">
            <v>BAJA</v>
          </cell>
          <cell r="R28" t="str">
            <v>De marzo 1° a Diciembre 31 de 2017</v>
          </cell>
          <cell r="S28" t="str">
            <v>Realizar socializaciones sobre código de ética</v>
          </cell>
          <cell r="T28" t="str">
            <v>Listados de Asistencia
Correos electrónicos</v>
          </cell>
          <cell r="U28" t="str">
            <v>Agosto 31
Diciembre 31</v>
          </cell>
          <cell r="V28" t="str">
            <v>Realizar una scialización cada semestre del año</v>
          </cell>
          <cell r="W28" t="str">
            <v>Director de Control y Vigilancia</v>
          </cell>
          <cell r="X28" t="str">
            <v>Numero de socializaciones realizadas al interior del proceso, sobre código de ética / Número de socializaciones realizadas al interior del proceso, sobre código de ética * 100</v>
          </cell>
        </row>
        <row r="29">
          <cell r="F29" t="str">
            <v>Detrimento patrimonial</v>
          </cell>
        </row>
        <row r="30">
          <cell r="F30" t="str">
            <v>Afectación de la imagen institucional</v>
          </cell>
        </row>
        <row r="33">
          <cell r="E33" t="str">
            <v>Emitir conceptos de aprobación de Planes de Manejo de Tránsito PMTS, en favor de terceros.</v>
          </cell>
          <cell r="F33" t="str">
            <v>Afectación de la imagen institucional</v>
          </cell>
          <cell r="I33">
            <v>1</v>
          </cell>
          <cell r="J33">
            <v>2</v>
          </cell>
          <cell r="K33">
            <v>12</v>
          </cell>
          <cell r="M33" t="str">
            <v xml:space="preserve">Aplicación del procedimiento asociado con el riesgo, así:
PM04-PR08 "Revisión, aprobación y
seguimiento a Planes de Manejo de
Tránsito"
</v>
          </cell>
          <cell r="N33" t="str">
            <v>PREVENTIVO</v>
          </cell>
          <cell r="Q33" t="str">
            <v>BAJA</v>
          </cell>
          <cell r="R33" t="str">
            <v>De marzo 1° a Diciembre 31 de 2017</v>
          </cell>
          <cell r="S33" t="str">
            <v>Realizar socializaciones sobre código de ética</v>
          </cell>
          <cell r="T33" t="str">
            <v>Listados de Asistencia
Correos electrónicos</v>
          </cell>
          <cell r="U33" t="str">
            <v>Agosto 31
Diciembre 31</v>
          </cell>
          <cell r="V33" t="str">
            <v>Realizar una scialización cada semestre del año</v>
          </cell>
          <cell r="W33" t="str">
            <v>Director de Control y Vigilancia
Directora de Seguridad Víal y comportamiento del Tránsito</v>
          </cell>
          <cell r="X33" t="str">
            <v>Numero de socializaciones realizadas al interior del proceso, sobre código de ética / Número de socializaciones realizadas al interior del proceso, sobre código de ética * 100</v>
          </cell>
        </row>
        <row r="34">
          <cell r="F34" t="str">
            <v>Amiguismo</v>
          </cell>
        </row>
        <row r="38">
          <cell r="E38" t="str">
            <v>Emitir conceptos técnicos de semaforización sin el cumplimiento de requisitos en favor  de terceros</v>
          </cell>
          <cell r="F38" t="str">
            <v>Afectación de la imagen institucional</v>
          </cell>
          <cell r="I38">
            <v>1</v>
          </cell>
          <cell r="J38">
            <v>2</v>
          </cell>
          <cell r="K38">
            <v>12</v>
          </cell>
          <cell r="M38" t="str">
            <v>Aplicación del procedimiento asociado
con el riesgo, así:
PM04-PR06
Revisión y aprobación de diseños semafóricos.
PM04-PR19
Expansión y modificación de la red semafórica de Bogota D.C
Aplicar el  manual de contratación</v>
          </cell>
          <cell r="N38" t="str">
            <v>PREVENTIVO</v>
          </cell>
          <cell r="Q38" t="str">
            <v>BAJA</v>
          </cell>
          <cell r="R38" t="str">
            <v>De marzo 1° a Diciembre 31 de 2017</v>
          </cell>
          <cell r="S38" t="str">
            <v>Realizar socializaciones sobre código de ética</v>
          </cell>
          <cell r="T38" t="str">
            <v>Listados de Asistencia
Correos electrónicos</v>
          </cell>
          <cell r="U38" t="str">
            <v>Agosto 31
Diciembre 31</v>
          </cell>
          <cell r="V38" t="str">
            <v>Realizar una scialización cada semestre del año</v>
          </cell>
          <cell r="W38" t="str">
            <v>Director de Control y Vigilancia</v>
          </cell>
          <cell r="X38" t="str">
            <v>Numero de socializaciones realizadas al interior del proceso, sobre código de ética / Número de socializaciones realizadas al interior del proceso, sobre código de ética * 100</v>
          </cell>
        </row>
        <row r="39">
          <cell r="F39" t="str">
            <v>Amiguismo</v>
          </cell>
        </row>
        <row r="43">
          <cell r="E43" t="str">
            <v xml:space="preserve">Elaborar estudios previos
para procesos de
contratación  de semaforización en beneficio
propio o de terceros </v>
          </cell>
          <cell r="F43" t="str">
            <v>Sanciones disciplinarias</v>
          </cell>
          <cell r="H43" t="str">
            <v>MAYOR (10)</v>
          </cell>
          <cell r="M43" t="str">
            <v xml:space="preserve">Aplicación del procedimiento asociado
con el riesgo, así:
PM04-PR07
Modificación y optimización del planeamiento semafórico
PM04-PR14
Gestión al matenimiento preventivo del sistema de semaforización
PM04-PR17
Gestión al mantenimiento correctivo del sistema de semaforización
</v>
          </cell>
          <cell r="N43" t="str">
            <v>PREVENTIVO</v>
          </cell>
          <cell r="Q43" t="str">
            <v>BAJA</v>
          </cell>
          <cell r="R43" t="str">
            <v>De marzo 1° a Diciembre 31 de 2017</v>
          </cell>
          <cell r="S43" t="str">
            <v>Realizar socializaciones sobre código de ética</v>
          </cell>
          <cell r="T43" t="str">
            <v>Listados de Asistencia
Correos electrónicos</v>
          </cell>
          <cell r="U43" t="str">
            <v>Agosto 31
Diciembre 31</v>
          </cell>
          <cell r="V43" t="str">
            <v>Realizar una scialización cada semestre del año</v>
          </cell>
          <cell r="W43" t="str">
            <v>Director de Control y Vigilancia</v>
          </cell>
          <cell r="X43" t="str">
            <v>Número de socializaciones realizadas al interior del proceso, sobre código de ética / Número de socializaciones realizadas al interior del proceso, sobre código de ética * 100</v>
          </cell>
        </row>
        <row r="44">
          <cell r="F44" t="str">
            <v>Detrimento patrimonial</v>
          </cell>
        </row>
        <row r="45">
          <cell r="F45" t="str">
            <v>Afectación de la imagen institucional</v>
          </cell>
        </row>
        <row r="48">
          <cell r="E48" t="str">
            <v>Emitir conceptos sobre la revisión de estudios de
tránsito, para proyectos de estudios de movilidad de desarrollo urbanísticos y arquitectónicos en el
Distrito capital, en favor de terceros</v>
          </cell>
          <cell r="F48" t="str">
            <v xml:space="preserve">Sanciones disciplinarias
Afectación de la Imagen institucional
</v>
          </cell>
          <cell r="G48" t="str">
            <v>RARA VEZ (1)</v>
          </cell>
          <cell r="H48" t="str">
            <v>MAYOR (10)</v>
          </cell>
          <cell r="M48" t="str">
            <v xml:space="preserve">Aplicación del procedimiento asociado
con el riesgo: PM04-PR03 "Revisión y
Tránsito (ET) de demanda y de atención
de usuarios (EDAU) que trata el decreto
596 de 2007
</v>
          </cell>
          <cell r="N48" t="str">
            <v>PREVENTIVO</v>
          </cell>
          <cell r="Q48" t="str">
            <v>BAJA</v>
          </cell>
          <cell r="R48" t="str">
            <v>De marzo 1° a Diciembre 31 de 2017</v>
          </cell>
          <cell r="S48" t="str">
            <v>Realizar socializaciones sobre código de ética</v>
          </cell>
          <cell r="T48" t="str">
            <v>Listados de Asistencia
Correos electrónicos</v>
          </cell>
          <cell r="U48" t="str">
            <v>Agosto 31
Diciembre 31</v>
          </cell>
          <cell r="V48" t="str">
            <v>Realizar una scialización cada semestre del año</v>
          </cell>
          <cell r="W48" t="str">
            <v>Dirección de Seguridad Vial y Comportamiento del Tránsito</v>
          </cell>
          <cell r="X48" t="str">
            <v>Número de socializaciones realizadas al interior del proceso, sobre código de ética / Número de socializaciones realizadas al interior del proceso, sobre código de ética * 100</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EQ263"/>
  <sheetViews>
    <sheetView tabSelected="1" view="pageBreakPreview" zoomScale="70" zoomScaleNormal="60" zoomScaleSheetLayoutView="70" workbookViewId="0">
      <pane xSplit="3" ySplit="17" topLeftCell="D18" activePane="bottomRight" state="frozen"/>
      <selection pane="topRight" activeCell="D1" sqref="D1"/>
      <selection pane="bottomLeft" activeCell="A18" sqref="A18"/>
      <selection pane="bottomRight" activeCell="E18" sqref="E18:E22"/>
    </sheetView>
  </sheetViews>
  <sheetFormatPr baseColWidth="10" defaultRowHeight="20.25" customHeight="1" x14ac:dyDescent="0.2"/>
  <cols>
    <col min="1" max="1" width="7.85546875" style="22" customWidth="1"/>
    <col min="2" max="2" width="20.28515625" style="22" customWidth="1"/>
    <col min="3" max="3" width="4.5703125" style="22" customWidth="1"/>
    <col min="4" max="4" width="27.140625" style="22" customWidth="1"/>
    <col min="5" max="5" width="11.42578125" style="22" customWidth="1"/>
    <col min="6" max="6" width="12" style="22" customWidth="1"/>
    <col min="7" max="7" width="21.140625" style="22" customWidth="1"/>
    <col min="8" max="8" width="26.7109375" style="22" customWidth="1"/>
    <col min="9" max="9" width="13" style="22" customWidth="1"/>
    <col min="10" max="10" width="13.7109375" style="22" customWidth="1"/>
    <col min="11" max="11" width="11.5703125" style="22" hidden="1" customWidth="1"/>
    <col min="12" max="12" width="17" style="22" hidden="1" customWidth="1"/>
    <col min="13" max="13" width="20.85546875" style="22" hidden="1" customWidth="1"/>
    <col min="14" max="14" width="10.5703125" style="22" customWidth="1"/>
    <col min="15" max="15" width="24.7109375" style="22" customWidth="1"/>
    <col min="16" max="16" width="12.42578125" style="22" customWidth="1"/>
    <col min="17" max="17" width="10.28515625" style="22" customWidth="1"/>
    <col min="18" max="18" width="8.7109375" style="22" customWidth="1"/>
    <col min="19" max="19" width="9.5703125" style="22" customWidth="1"/>
    <col min="20" max="20" width="14" style="22" customWidth="1"/>
    <col min="21" max="21" width="23.7109375" style="22" customWidth="1"/>
    <col min="22" max="22" width="17.28515625" style="22" customWidth="1"/>
    <col min="23" max="23" width="11.7109375" style="22" customWidth="1"/>
    <col min="24" max="24" width="20.28515625" style="22" customWidth="1"/>
    <col min="25" max="25" width="16.7109375" style="22" customWidth="1"/>
    <col min="26" max="26" width="25.5703125" style="22" customWidth="1"/>
    <col min="27" max="16384" width="11.42578125" style="22"/>
  </cols>
  <sheetData>
    <row r="1" spans="1:147" ht="20.25" customHeight="1" x14ac:dyDescent="0.2">
      <c r="A1" s="140"/>
    </row>
    <row r="2" spans="1:147" ht="34.5" customHeight="1" x14ac:dyDescent="0.2"/>
    <row r="3" spans="1:147" ht="21.75" hidden="1" customHeight="1" x14ac:dyDescent="0.2">
      <c r="I3" s="42" t="s">
        <v>47</v>
      </c>
      <c r="J3" s="42" t="s">
        <v>115</v>
      </c>
      <c r="K3" s="42"/>
      <c r="L3" s="42"/>
      <c r="M3" s="42"/>
      <c r="N3" s="79" t="s">
        <v>10</v>
      </c>
      <c r="O3" s="130"/>
      <c r="P3" s="78" t="s">
        <v>108</v>
      </c>
    </row>
    <row r="4" spans="1:147" ht="19.5" hidden="1" customHeight="1" x14ac:dyDescent="0.2">
      <c r="I4" s="42" t="s">
        <v>12</v>
      </c>
      <c r="J4" s="42" t="s">
        <v>116</v>
      </c>
      <c r="K4" s="42"/>
      <c r="L4" s="42"/>
      <c r="M4" s="42"/>
      <c r="N4" s="80" t="s">
        <v>7</v>
      </c>
      <c r="O4" s="131"/>
      <c r="P4" s="78" t="s">
        <v>114</v>
      </c>
    </row>
    <row r="5" spans="1:147" ht="19.5" hidden="1" customHeight="1" x14ac:dyDescent="0.2">
      <c r="I5" s="42" t="s">
        <v>29</v>
      </c>
      <c r="J5" s="42" t="s">
        <v>117</v>
      </c>
      <c r="K5" s="42"/>
      <c r="L5" s="42"/>
      <c r="M5" s="42"/>
      <c r="N5" s="81" t="s">
        <v>110</v>
      </c>
      <c r="O5" s="132"/>
      <c r="P5" s="78" t="s">
        <v>109</v>
      </c>
    </row>
    <row r="6" spans="1:147" ht="21.75" hidden="1" customHeight="1" x14ac:dyDescent="0.2">
      <c r="I6" s="42" t="s">
        <v>13</v>
      </c>
      <c r="J6" s="29"/>
      <c r="K6" s="29"/>
      <c r="L6" s="29"/>
      <c r="M6" s="29"/>
      <c r="N6" s="82" t="s">
        <v>37</v>
      </c>
      <c r="O6" s="133"/>
    </row>
    <row r="7" spans="1:147" ht="16.5" hidden="1" customHeight="1" x14ac:dyDescent="0.2">
      <c r="I7" s="137" t="s">
        <v>30</v>
      </c>
      <c r="J7" s="138"/>
      <c r="K7" s="138"/>
      <c r="L7" s="138"/>
      <c r="M7" s="138"/>
      <c r="N7" s="138"/>
      <c r="O7" s="134"/>
    </row>
    <row r="8" spans="1:147" ht="20.25" customHeight="1" x14ac:dyDescent="0.25">
      <c r="A8" s="784" t="s">
        <v>44</v>
      </c>
      <c r="B8" s="785"/>
      <c r="C8" s="786"/>
      <c r="D8" s="323"/>
      <c r="E8" s="323"/>
      <c r="F8" s="836" t="s">
        <v>170</v>
      </c>
      <c r="G8" s="837"/>
      <c r="H8" s="837"/>
      <c r="I8" s="837"/>
      <c r="J8" s="837"/>
      <c r="K8" s="837"/>
      <c r="L8" s="837"/>
      <c r="M8" s="837"/>
      <c r="N8" s="837"/>
      <c r="O8" s="837"/>
      <c r="P8" s="837"/>
      <c r="Q8" s="837"/>
      <c r="R8" s="837"/>
      <c r="S8" s="837"/>
      <c r="T8" s="837"/>
      <c r="U8" s="837"/>
      <c r="V8" s="837"/>
      <c r="W8" s="837"/>
      <c r="X8" s="837"/>
      <c r="Y8" s="837"/>
      <c r="Z8" s="837"/>
    </row>
    <row r="9" spans="1:147" ht="20.25" customHeight="1" x14ac:dyDescent="0.25">
      <c r="A9" s="787"/>
      <c r="B9" s="788"/>
      <c r="C9" s="789"/>
      <c r="D9" s="324"/>
      <c r="E9" s="324"/>
      <c r="F9" s="838" t="s">
        <v>171</v>
      </c>
      <c r="G9" s="839"/>
      <c r="H9" s="839"/>
      <c r="I9" s="839"/>
      <c r="J9" s="839"/>
      <c r="K9" s="839"/>
      <c r="L9" s="839"/>
      <c r="M9" s="839"/>
      <c r="N9" s="839"/>
      <c r="O9" s="839"/>
      <c r="P9" s="839"/>
      <c r="Q9" s="839"/>
      <c r="R9" s="839"/>
      <c r="S9" s="839"/>
      <c r="T9" s="839"/>
      <c r="U9" s="839"/>
      <c r="V9" s="839"/>
      <c r="W9" s="839"/>
      <c r="X9" s="839"/>
      <c r="Y9" s="839"/>
      <c r="Z9" s="839"/>
    </row>
    <row r="10" spans="1:147" ht="20.25" customHeight="1" x14ac:dyDescent="0.25">
      <c r="A10" s="787"/>
      <c r="B10" s="788"/>
      <c r="C10" s="789"/>
      <c r="D10" s="324"/>
      <c r="E10" s="324"/>
      <c r="F10" s="836" t="s">
        <v>603</v>
      </c>
      <c r="G10" s="837"/>
      <c r="H10" s="837"/>
      <c r="I10" s="837"/>
      <c r="J10" s="837"/>
      <c r="K10" s="837"/>
      <c r="L10" s="837"/>
      <c r="M10" s="837"/>
      <c r="N10" s="837"/>
      <c r="O10" s="837"/>
      <c r="P10" s="837"/>
      <c r="Q10" s="837"/>
      <c r="R10" s="837"/>
      <c r="S10" s="837"/>
      <c r="T10" s="837"/>
      <c r="U10" s="837"/>
      <c r="V10" s="837"/>
      <c r="W10" s="837"/>
      <c r="X10" s="837"/>
      <c r="Y10" s="837"/>
      <c r="Z10" s="837"/>
    </row>
    <row r="11" spans="1:147" ht="20.25" customHeight="1" x14ac:dyDescent="0.25">
      <c r="A11" s="787"/>
      <c r="B11" s="788"/>
      <c r="C11" s="789"/>
      <c r="D11" s="325"/>
      <c r="E11" s="325"/>
      <c r="F11" s="803" t="s">
        <v>172</v>
      </c>
      <c r="G11" s="803"/>
      <c r="H11" s="803"/>
      <c r="I11" s="803"/>
      <c r="J11" s="803"/>
      <c r="K11" s="803"/>
      <c r="L11" s="803"/>
      <c r="M11" s="803"/>
      <c r="N11" s="803"/>
      <c r="O11" s="803"/>
      <c r="P11" s="803"/>
      <c r="Q11" s="803"/>
      <c r="R11" s="803"/>
      <c r="S11" s="977" t="s">
        <v>602</v>
      </c>
      <c r="T11" s="977"/>
      <c r="U11" s="977"/>
      <c r="V11" s="977"/>
      <c r="W11" s="977"/>
      <c r="X11" s="977"/>
      <c r="Y11" s="977"/>
      <c r="Z11" s="977"/>
    </row>
    <row r="12" spans="1:147" ht="20.25" customHeight="1" x14ac:dyDescent="0.25">
      <c r="A12" s="790"/>
      <c r="B12" s="791"/>
      <c r="C12" s="792"/>
      <c r="D12" s="326"/>
      <c r="E12" s="326"/>
      <c r="F12" s="803" t="s">
        <v>175</v>
      </c>
      <c r="G12" s="803"/>
      <c r="H12" s="803"/>
      <c r="I12" s="803"/>
      <c r="J12" s="803"/>
      <c r="K12" s="803"/>
      <c r="L12" s="803"/>
      <c r="M12" s="803"/>
      <c r="N12" s="803"/>
      <c r="O12" s="803"/>
      <c r="P12" s="803"/>
      <c r="Q12" s="803"/>
      <c r="R12" s="803"/>
      <c r="S12" s="978" t="s">
        <v>604</v>
      </c>
      <c r="T12" s="979"/>
      <c r="U12" s="979"/>
      <c r="V12" s="979"/>
      <c r="W12" s="979"/>
      <c r="X12" s="979"/>
      <c r="Y12" s="979"/>
      <c r="Z12" s="979"/>
    </row>
    <row r="13" spans="1:147" ht="10.5" customHeight="1" thickBot="1" x14ac:dyDescent="0.3">
      <c r="A13" s="50"/>
      <c r="B13" s="51"/>
      <c r="C13" s="51"/>
      <c r="D13" s="324"/>
      <c r="E13" s="324"/>
      <c r="F13" s="49"/>
      <c r="G13" s="49"/>
      <c r="H13" s="49"/>
      <c r="I13" s="49"/>
      <c r="J13" s="49"/>
      <c r="K13" s="49"/>
      <c r="L13" s="49"/>
      <c r="M13" s="49"/>
      <c r="N13" s="48"/>
      <c r="O13" s="48"/>
      <c r="P13" s="48"/>
      <c r="Q13" s="48"/>
      <c r="R13" s="48"/>
      <c r="S13" s="48"/>
      <c r="T13" s="48"/>
      <c r="U13" s="48"/>
      <c r="V13" s="48"/>
      <c r="W13" s="47"/>
      <c r="X13" s="48"/>
      <c r="Y13" s="48"/>
      <c r="Z13" s="48"/>
    </row>
    <row r="14" spans="1:147" ht="20.25" customHeight="1" thickBot="1" x14ac:dyDescent="0.25">
      <c r="A14" s="797" t="s">
        <v>1</v>
      </c>
      <c r="B14" s="800" t="s">
        <v>2</v>
      </c>
      <c r="C14" s="797" t="s">
        <v>6</v>
      </c>
      <c r="D14" s="334"/>
      <c r="E14" s="335"/>
      <c r="F14" s="402" t="s">
        <v>63</v>
      </c>
      <c r="G14" s="402"/>
      <c r="H14" s="403"/>
      <c r="I14" s="830" t="s">
        <v>65</v>
      </c>
      <c r="J14" s="831"/>
      <c r="K14" s="831"/>
      <c r="L14" s="831"/>
      <c r="M14" s="831"/>
      <c r="N14" s="831"/>
      <c r="O14" s="831"/>
      <c r="P14" s="831"/>
      <c r="Q14" s="831"/>
      <c r="R14" s="831"/>
      <c r="S14" s="831"/>
      <c r="T14" s="831"/>
      <c r="U14" s="831"/>
      <c r="V14" s="832"/>
      <c r="W14" s="740" t="s">
        <v>72</v>
      </c>
      <c r="X14" s="816"/>
      <c r="Y14" s="816"/>
      <c r="Z14" s="817"/>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row>
    <row r="15" spans="1:147" ht="20.25" customHeight="1" thickBot="1" x14ac:dyDescent="0.25">
      <c r="A15" s="798"/>
      <c r="B15" s="801"/>
      <c r="C15" s="798"/>
      <c r="D15" s="998" t="s">
        <v>33</v>
      </c>
      <c r="E15" s="999"/>
      <c r="F15" s="1000"/>
      <c r="G15" s="800" t="s">
        <v>0</v>
      </c>
      <c r="H15" s="800" t="s">
        <v>64</v>
      </c>
      <c r="I15" s="830" t="s">
        <v>173</v>
      </c>
      <c r="J15" s="831"/>
      <c r="K15" s="831"/>
      <c r="L15" s="831"/>
      <c r="M15" s="831"/>
      <c r="N15" s="832"/>
      <c r="O15" s="813" t="s">
        <v>69</v>
      </c>
      <c r="P15" s="814"/>
      <c r="Q15" s="814"/>
      <c r="R15" s="814"/>
      <c r="S15" s="814"/>
      <c r="T15" s="814"/>
      <c r="U15" s="814"/>
      <c r="V15" s="815"/>
      <c r="W15" s="741"/>
      <c r="X15" s="818"/>
      <c r="Y15" s="818"/>
      <c r="Z15" s="819"/>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row>
    <row r="16" spans="1:147" ht="28.5" customHeight="1" thickBot="1" x14ac:dyDescent="0.25">
      <c r="A16" s="798"/>
      <c r="B16" s="801"/>
      <c r="C16" s="798"/>
      <c r="D16" s="327"/>
      <c r="E16" s="800" t="s">
        <v>670</v>
      </c>
      <c r="F16" s="800" t="s">
        <v>699</v>
      </c>
      <c r="G16" s="801"/>
      <c r="H16" s="801"/>
      <c r="I16" s="833" t="s">
        <v>68</v>
      </c>
      <c r="J16" s="834"/>
      <c r="K16" s="834"/>
      <c r="L16" s="834"/>
      <c r="M16" s="834"/>
      <c r="N16" s="835"/>
      <c r="O16" s="804" t="s">
        <v>169</v>
      </c>
      <c r="P16" s="809" t="s">
        <v>66</v>
      </c>
      <c r="Q16" s="806" t="s">
        <v>67</v>
      </c>
      <c r="R16" s="807"/>
      <c r="S16" s="808"/>
      <c r="T16" s="813" t="s">
        <v>70</v>
      </c>
      <c r="U16" s="814"/>
      <c r="V16" s="815"/>
      <c r="W16" s="732" t="s">
        <v>73</v>
      </c>
      <c r="X16" s="732" t="s">
        <v>31</v>
      </c>
      <c r="Y16" s="732" t="s">
        <v>74</v>
      </c>
      <c r="Z16" s="740" t="s">
        <v>75</v>
      </c>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row>
    <row r="17" spans="1:147" ht="41.25" customHeight="1" thickBot="1" x14ac:dyDescent="0.25">
      <c r="A17" s="799"/>
      <c r="B17" s="802"/>
      <c r="C17" s="799"/>
      <c r="D17" s="331"/>
      <c r="E17" s="802"/>
      <c r="F17" s="801"/>
      <c r="G17" s="801"/>
      <c r="H17" s="801"/>
      <c r="I17" s="151" t="s">
        <v>3</v>
      </c>
      <c r="J17" s="151" t="s">
        <v>4</v>
      </c>
      <c r="K17" s="151"/>
      <c r="L17" s="151"/>
      <c r="M17" s="151"/>
      <c r="N17" s="152" t="s">
        <v>39</v>
      </c>
      <c r="O17" s="805"/>
      <c r="P17" s="810"/>
      <c r="Q17" s="61" t="s">
        <v>3</v>
      </c>
      <c r="R17" s="61" t="s">
        <v>4</v>
      </c>
      <c r="S17" s="61" t="s">
        <v>5</v>
      </c>
      <c r="T17" s="61" t="s">
        <v>176</v>
      </c>
      <c r="U17" s="61" t="s">
        <v>31</v>
      </c>
      <c r="V17" s="61" t="s">
        <v>71</v>
      </c>
      <c r="W17" s="733"/>
      <c r="X17" s="733"/>
      <c r="Y17" s="733"/>
      <c r="Z17" s="741"/>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row>
    <row r="18" spans="1:147" s="29" customFormat="1" ht="49.5" customHeight="1" x14ac:dyDescent="0.2">
      <c r="A18" s="850" t="s">
        <v>178</v>
      </c>
      <c r="B18" s="811" t="s">
        <v>179</v>
      </c>
      <c r="C18" s="475">
        <v>1</v>
      </c>
      <c r="D18" s="337" t="s">
        <v>686</v>
      </c>
      <c r="E18" s="864" t="s">
        <v>687</v>
      </c>
      <c r="F18" s="362" t="s">
        <v>695</v>
      </c>
      <c r="G18" s="794" t="s">
        <v>547</v>
      </c>
      <c r="H18" s="748" t="s">
        <v>180</v>
      </c>
      <c r="I18" s="844" t="s">
        <v>29</v>
      </c>
      <c r="J18" s="844" t="s">
        <v>117</v>
      </c>
      <c r="K18" s="473">
        <f>VLOOKUP(I18,'MATRIZ CALIFICACIÓN'!$B$10:$C$14,2,0)</f>
        <v>3</v>
      </c>
      <c r="L18" s="846">
        <f>HLOOKUP(J18,'MATRIZ CALIFICACIÓN'!$D$8:$F$9,2,0)</f>
        <v>3</v>
      </c>
      <c r="M18" s="473">
        <f>VALUE(CONCATENATE(K18,L18))</f>
        <v>33</v>
      </c>
      <c r="N18" s="820" t="str">
        <f>VLOOKUP(M18,'MATRIZ CALIFICACIÓN'!$D$27:$E$69,2,0)</f>
        <v xml:space="preserve">EXTREMA </v>
      </c>
      <c r="O18" s="192" t="s">
        <v>548</v>
      </c>
      <c r="P18" s="505" t="s">
        <v>108</v>
      </c>
      <c r="Q18" s="505">
        <v>20</v>
      </c>
      <c r="R18" s="748" t="s">
        <v>32</v>
      </c>
      <c r="S18" s="852" t="s">
        <v>7</v>
      </c>
      <c r="T18" s="193" t="s">
        <v>183</v>
      </c>
      <c r="U18" s="194" t="s">
        <v>551</v>
      </c>
      <c r="V18" s="195" t="s">
        <v>184</v>
      </c>
      <c r="W18" s="196" t="s">
        <v>183</v>
      </c>
      <c r="X18" s="197" t="s">
        <v>554</v>
      </c>
      <c r="Y18" s="423" t="s">
        <v>185</v>
      </c>
      <c r="Z18" s="198" t="s">
        <v>556</v>
      </c>
      <c r="AA18" s="26"/>
      <c r="AB18" s="26"/>
      <c r="AC18" s="26"/>
      <c r="AD18" s="26"/>
      <c r="AE18" s="26"/>
      <c r="AF18" s="26"/>
      <c r="AG18" s="26"/>
      <c r="AH18" s="26"/>
      <c r="AI18" s="26"/>
      <c r="AJ18" s="26"/>
      <c r="AK18" s="26"/>
      <c r="AL18" s="26"/>
      <c r="AM18" s="26"/>
      <c r="AN18" s="26"/>
      <c r="AO18" s="26"/>
      <c r="AP18" s="26"/>
      <c r="AQ18" s="26"/>
      <c r="AR18" s="26"/>
      <c r="AS18" s="26"/>
      <c r="AT18" s="26"/>
      <c r="AU18" s="26"/>
      <c r="AV18" s="26" t="s">
        <v>687</v>
      </c>
      <c r="AW18" s="26"/>
      <c r="AX18" s="26"/>
      <c r="AY18" s="26"/>
      <c r="AZ18" s="26" t="s">
        <v>692</v>
      </c>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7"/>
      <c r="EL18" s="28"/>
      <c r="EM18" s="28"/>
      <c r="EN18" s="28"/>
      <c r="EO18" s="28"/>
      <c r="EP18" s="28"/>
      <c r="EQ18" s="28"/>
    </row>
    <row r="19" spans="1:147" s="29" customFormat="1" ht="25.5" customHeight="1" x14ac:dyDescent="0.2">
      <c r="A19" s="851"/>
      <c r="B19" s="812"/>
      <c r="C19" s="476"/>
      <c r="D19" s="338" t="s">
        <v>685</v>
      </c>
      <c r="E19" s="867"/>
      <c r="F19" s="363" t="s">
        <v>692</v>
      </c>
      <c r="G19" s="795"/>
      <c r="H19" s="749"/>
      <c r="I19" s="845"/>
      <c r="J19" s="845"/>
      <c r="K19" s="474"/>
      <c r="L19" s="847"/>
      <c r="M19" s="474"/>
      <c r="N19" s="821"/>
      <c r="O19" s="859" t="s">
        <v>549</v>
      </c>
      <c r="P19" s="506"/>
      <c r="Q19" s="506"/>
      <c r="R19" s="749"/>
      <c r="S19" s="853"/>
      <c r="T19" s="726" t="s">
        <v>550</v>
      </c>
      <c r="U19" s="729" t="s">
        <v>552</v>
      </c>
      <c r="V19" s="823" t="s">
        <v>553</v>
      </c>
      <c r="W19" s="826" t="s">
        <v>605</v>
      </c>
      <c r="X19" s="828" t="s">
        <v>555</v>
      </c>
      <c r="Y19" s="424"/>
      <c r="Z19" s="501" t="s">
        <v>557</v>
      </c>
      <c r="AA19" s="26"/>
      <c r="AB19" s="26"/>
      <c r="AC19" s="26"/>
      <c r="AD19" s="26"/>
      <c r="AE19" s="26"/>
      <c r="AF19" s="26"/>
      <c r="AG19" s="26"/>
      <c r="AH19" s="26"/>
      <c r="AI19" s="26"/>
      <c r="AJ19" s="26"/>
      <c r="AK19" s="26"/>
      <c r="AL19" s="26"/>
      <c r="AM19" s="26"/>
      <c r="AN19" s="26"/>
      <c r="AO19" s="26"/>
      <c r="AP19" s="26"/>
      <c r="AQ19" s="26"/>
      <c r="AR19" s="26"/>
      <c r="AS19" s="26"/>
      <c r="AT19" s="26"/>
      <c r="AU19" s="26"/>
      <c r="AV19" s="26" t="s">
        <v>688</v>
      </c>
      <c r="AW19" s="26"/>
      <c r="AX19" s="26"/>
      <c r="AY19" s="26"/>
      <c r="AZ19" s="26" t="s">
        <v>693</v>
      </c>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7"/>
      <c r="EL19" s="28"/>
      <c r="EM19" s="28"/>
      <c r="EN19" s="28"/>
      <c r="EO19" s="28"/>
      <c r="EP19" s="28"/>
      <c r="EQ19" s="28"/>
    </row>
    <row r="20" spans="1:147" s="29" customFormat="1" ht="54.75" customHeight="1" x14ac:dyDescent="0.2">
      <c r="A20" s="851"/>
      <c r="B20" s="812"/>
      <c r="C20" s="476"/>
      <c r="D20" s="338" t="s">
        <v>682</v>
      </c>
      <c r="E20" s="867"/>
      <c r="F20" s="363" t="s">
        <v>694</v>
      </c>
      <c r="G20" s="795"/>
      <c r="H20" s="749"/>
      <c r="I20" s="845"/>
      <c r="J20" s="845"/>
      <c r="K20" s="474"/>
      <c r="L20" s="847"/>
      <c r="M20" s="474"/>
      <c r="N20" s="821"/>
      <c r="O20" s="860"/>
      <c r="P20" s="506"/>
      <c r="Q20" s="506"/>
      <c r="R20" s="749"/>
      <c r="S20" s="853"/>
      <c r="T20" s="727"/>
      <c r="U20" s="730"/>
      <c r="V20" s="824"/>
      <c r="W20" s="826"/>
      <c r="X20" s="828"/>
      <c r="Y20" s="424"/>
      <c r="Z20" s="501"/>
      <c r="AA20" s="26"/>
      <c r="AB20" s="26"/>
      <c r="AC20" s="26"/>
      <c r="AD20" s="26"/>
      <c r="AE20" s="26"/>
      <c r="AF20" s="26"/>
      <c r="AG20" s="26"/>
      <c r="AH20" s="26"/>
      <c r="AI20" s="26"/>
      <c r="AJ20" s="26"/>
      <c r="AK20" s="26"/>
      <c r="AL20" s="26"/>
      <c r="AM20" s="26"/>
      <c r="AN20" s="26"/>
      <c r="AO20" s="26"/>
      <c r="AP20" s="26"/>
      <c r="AQ20" s="26"/>
      <c r="AR20" s="26"/>
      <c r="AS20" s="26"/>
      <c r="AT20" s="26"/>
      <c r="AU20" s="26"/>
      <c r="AV20" s="26" t="s">
        <v>689</v>
      </c>
      <c r="AW20" s="26"/>
      <c r="AX20" s="26"/>
      <c r="AY20" s="26"/>
      <c r="AZ20" s="26" t="s">
        <v>694</v>
      </c>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7"/>
      <c r="EL20" s="28"/>
      <c r="EM20" s="28"/>
      <c r="EN20" s="28"/>
      <c r="EO20" s="28"/>
      <c r="EP20" s="28"/>
      <c r="EQ20" s="28"/>
    </row>
    <row r="21" spans="1:147" s="29" customFormat="1" ht="25.5" customHeight="1" x14ac:dyDescent="0.2">
      <c r="A21" s="851"/>
      <c r="B21" s="812"/>
      <c r="C21" s="476"/>
      <c r="D21" s="338" t="s">
        <v>683</v>
      </c>
      <c r="E21" s="867"/>
      <c r="F21" s="363" t="s">
        <v>695</v>
      </c>
      <c r="G21" s="795"/>
      <c r="H21" s="749"/>
      <c r="I21" s="517"/>
      <c r="J21" s="517"/>
      <c r="K21" s="474"/>
      <c r="L21" s="847"/>
      <c r="M21" s="474"/>
      <c r="N21" s="821"/>
      <c r="O21" s="860"/>
      <c r="P21" s="506"/>
      <c r="Q21" s="506"/>
      <c r="R21" s="749"/>
      <c r="S21" s="853"/>
      <c r="T21" s="727"/>
      <c r="U21" s="730"/>
      <c r="V21" s="824"/>
      <c r="W21" s="826"/>
      <c r="X21" s="828"/>
      <c r="Y21" s="424"/>
      <c r="Z21" s="501"/>
      <c r="AA21" s="26"/>
      <c r="AB21" s="26"/>
      <c r="AC21" s="26"/>
      <c r="AD21" s="26"/>
      <c r="AE21" s="26"/>
      <c r="AF21" s="26"/>
      <c r="AG21" s="26"/>
      <c r="AH21" s="26"/>
      <c r="AI21" s="26"/>
      <c r="AJ21" s="26"/>
      <c r="AK21" s="26"/>
      <c r="AL21" s="26"/>
      <c r="AM21" s="26"/>
      <c r="AN21" s="26"/>
      <c r="AO21" s="26"/>
      <c r="AP21" s="26"/>
      <c r="AQ21" s="26"/>
      <c r="AR21" s="26"/>
      <c r="AS21" s="26"/>
      <c r="AT21" s="26"/>
      <c r="AU21" s="26"/>
      <c r="AV21" s="26" t="s">
        <v>690</v>
      </c>
      <c r="AW21" s="26"/>
      <c r="AX21" s="26"/>
      <c r="AY21" s="26"/>
      <c r="AZ21" s="26" t="s">
        <v>695</v>
      </c>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7"/>
      <c r="EL21" s="28"/>
      <c r="EM21" s="28"/>
      <c r="EN21" s="28"/>
      <c r="EO21" s="28"/>
      <c r="EP21" s="28"/>
      <c r="EQ21" s="28"/>
    </row>
    <row r="22" spans="1:147" s="29" customFormat="1" ht="55.5" customHeight="1" thickBot="1" x14ac:dyDescent="0.25">
      <c r="A22" s="851"/>
      <c r="B22" s="812"/>
      <c r="C22" s="793"/>
      <c r="D22" s="361" t="s">
        <v>684</v>
      </c>
      <c r="E22" s="867"/>
      <c r="F22" s="364" t="s">
        <v>696</v>
      </c>
      <c r="G22" s="796"/>
      <c r="H22" s="750"/>
      <c r="I22" s="858"/>
      <c r="J22" s="858"/>
      <c r="K22" s="562"/>
      <c r="L22" s="848"/>
      <c r="M22" s="562"/>
      <c r="N22" s="822"/>
      <c r="O22" s="861"/>
      <c r="P22" s="507"/>
      <c r="Q22" s="507"/>
      <c r="R22" s="750"/>
      <c r="S22" s="854"/>
      <c r="T22" s="728"/>
      <c r="U22" s="731"/>
      <c r="V22" s="825"/>
      <c r="W22" s="827"/>
      <c r="X22" s="829"/>
      <c r="Y22" s="425"/>
      <c r="Z22" s="502"/>
      <c r="AA22" s="26"/>
      <c r="AB22" s="26"/>
      <c r="AC22" s="26"/>
      <c r="AD22" s="26"/>
      <c r="AE22" s="26"/>
      <c r="AF22" s="26"/>
      <c r="AG22" s="26"/>
      <c r="AH22" s="26"/>
      <c r="AI22" s="26"/>
      <c r="AJ22" s="26"/>
      <c r="AK22" s="26"/>
      <c r="AL22" s="26"/>
      <c r="AM22" s="26"/>
      <c r="AN22" s="26"/>
      <c r="AO22" s="26"/>
      <c r="AP22" s="26"/>
      <c r="AQ22" s="26"/>
      <c r="AR22" s="26"/>
      <c r="AS22" s="26"/>
      <c r="AT22" s="26"/>
      <c r="AU22" s="26"/>
      <c r="AV22" s="26" t="s">
        <v>691</v>
      </c>
      <c r="AW22" s="26"/>
      <c r="AX22" s="26"/>
      <c r="AY22" s="26"/>
      <c r="AZ22" s="26" t="s">
        <v>696</v>
      </c>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7"/>
      <c r="EL22" s="28"/>
      <c r="EM22" s="28"/>
      <c r="EN22" s="28"/>
      <c r="EO22" s="28"/>
      <c r="EP22" s="28"/>
      <c r="EQ22" s="28"/>
    </row>
    <row r="23" spans="1:147" ht="41.25" customHeight="1" x14ac:dyDescent="0.2">
      <c r="A23" s="470" t="s">
        <v>188</v>
      </c>
      <c r="B23" s="473" t="s">
        <v>189</v>
      </c>
      <c r="C23" s="840">
        <v>2</v>
      </c>
      <c r="D23" s="339" t="s">
        <v>698</v>
      </c>
      <c r="E23" s="864" t="s">
        <v>687</v>
      </c>
      <c r="F23" s="362" t="s">
        <v>695</v>
      </c>
      <c r="G23" s="842" t="s">
        <v>190</v>
      </c>
      <c r="H23" s="143" t="s">
        <v>191</v>
      </c>
      <c r="I23" s="844" t="s">
        <v>12</v>
      </c>
      <c r="J23" s="844" t="s">
        <v>116</v>
      </c>
      <c r="K23" s="473">
        <f>VLOOKUP(I23,'[1]MATRIZ CALIFICACIÓN'!$B$10:$C$14,2,0)</f>
        <v>2</v>
      </c>
      <c r="L23" s="846">
        <f>HLOOKUP(J23,'[1]MATRIZ CALIFICACIÓN'!$D$8:$F$9,2,0)</f>
        <v>2</v>
      </c>
      <c r="M23" s="473">
        <f>VALUE(CONCATENATE(K23,L23))</f>
        <v>22</v>
      </c>
      <c r="N23" s="423" t="str">
        <f>VLOOKUP(M23,'[1]MATRIZ CALIFICACIÓN'!$D$27:$E$69,2,0)</f>
        <v>MODERADA</v>
      </c>
      <c r="O23" s="150" t="s">
        <v>192</v>
      </c>
      <c r="P23" s="505" t="s">
        <v>108</v>
      </c>
      <c r="Q23" s="505">
        <v>10</v>
      </c>
      <c r="R23" s="748" t="str">
        <f t="shared" ref="R23:R85" si="0">$R$18</f>
        <v>NO</v>
      </c>
      <c r="S23" s="408" t="s">
        <v>193</v>
      </c>
      <c r="T23" s="305" t="str">
        <f>'[2]MAPA DE RIESGOS '!R18</f>
        <v xml:space="preserve">FEBRERO A DICIEMBRE 2017 </v>
      </c>
      <c r="U23" s="306" t="str">
        <f>'[2]MAPA DE RIESGOS '!S18</f>
        <v>Actualizar los indicadores de gestión de la OAC.</v>
      </c>
      <c r="V23" s="149" t="str">
        <f>'[2]MAPA DE RIESGOS '!T18</f>
        <v>Reporte de indicadores de gestión realizados por los responsables del proceso.</v>
      </c>
      <c r="W23" s="154" t="str">
        <f>'[2]MAPA DE RIESGOS '!U18</f>
        <v>FEBRERO A DICIEMBRE 2017</v>
      </c>
      <c r="X23" s="147" t="str">
        <f>'[2]MAPA DE RIESGOS '!V18</f>
        <v xml:space="preserve">Seguimiento de autoevaluación de los indicadores de gestión. </v>
      </c>
      <c r="Y23" s="146" t="str">
        <f>'[2]MAPA DE RIESGOS '!W18</f>
        <v xml:space="preserve">Jefe Oficina de Comunicaciones </v>
      </c>
      <c r="Z23" s="147" t="str">
        <f>'[2]MAPA DE RIESGOS '!X18</f>
        <v xml:space="preserve">Número de seguimiento de autoevaluación/ Número de seguimientos programados. </v>
      </c>
      <c r="AZ23" s="22" t="s">
        <v>697</v>
      </c>
    </row>
    <row r="24" spans="1:147" ht="39.75" customHeight="1" x14ac:dyDescent="0.2">
      <c r="A24" s="471"/>
      <c r="B24" s="474"/>
      <c r="C24" s="841"/>
      <c r="D24" s="340" t="s">
        <v>194</v>
      </c>
      <c r="E24" s="867"/>
      <c r="F24" s="363" t="s">
        <v>694</v>
      </c>
      <c r="G24" s="843"/>
      <c r="H24" s="153" t="s">
        <v>195</v>
      </c>
      <c r="I24" s="845"/>
      <c r="J24" s="845"/>
      <c r="K24" s="474"/>
      <c r="L24" s="847"/>
      <c r="M24" s="474"/>
      <c r="N24" s="424"/>
      <c r="O24" s="855" t="s">
        <v>196</v>
      </c>
      <c r="P24" s="506"/>
      <c r="Q24" s="506"/>
      <c r="R24" s="749"/>
      <c r="S24" s="409"/>
      <c r="T24" s="781" t="str">
        <f>'[2]MAPA DE RIESGOS '!R19</f>
        <v xml:space="preserve">FEBRERO A DICIEMBRE 2017 </v>
      </c>
      <c r="U24" s="777" t="str">
        <f>'[2]MAPA DE RIESGOS '!S19</f>
        <v xml:space="preserve">Actualización de normatividad vigente sobre procesos de contratación pública. </v>
      </c>
      <c r="V24" s="778" t="str">
        <f>'[2]MAPA DE RIESGOS '!T19</f>
        <v xml:space="preserve">Inclusión de la normatividad en la matriz de cumplimieno de lo legal del proceso si es competente. Y aplicación de la normatividad. </v>
      </c>
      <c r="W24" s="479" t="str">
        <f>'[2]MAPA DE RIESGOS '!U19</f>
        <v>FEBRERO A DICIEMBRE 2017</v>
      </c>
      <c r="X24" s="696" t="str">
        <f>'[2]MAPA DE RIESGOS '!V19</f>
        <v xml:space="preserve">Revisión de la información referente a los procesos contractuales. </v>
      </c>
      <c r="Y24" s="479" t="str">
        <f>'[2]MAPA DE RIESGOS '!W19</f>
        <v xml:space="preserve">Jefe Oficina de Comunicaciones </v>
      </c>
      <c r="Z24" s="696" t="str">
        <f>'[2]MAPA DE RIESGOS '!X19</f>
        <v xml:space="preserve">Número de revisiones realizadas / total de actualizaciones enviadas po la DAL. </v>
      </c>
    </row>
    <row r="25" spans="1:147" ht="33" customHeight="1" x14ac:dyDescent="0.2">
      <c r="A25" s="471"/>
      <c r="B25" s="474"/>
      <c r="C25" s="841"/>
      <c r="D25" s="340" t="s">
        <v>197</v>
      </c>
      <c r="E25" s="865"/>
      <c r="F25" s="367" t="s">
        <v>695</v>
      </c>
      <c r="G25" s="843"/>
      <c r="H25" s="153" t="s">
        <v>198</v>
      </c>
      <c r="I25" s="845"/>
      <c r="J25" s="845"/>
      <c r="K25" s="474"/>
      <c r="L25" s="847"/>
      <c r="M25" s="474"/>
      <c r="N25" s="424"/>
      <c r="O25" s="856"/>
      <c r="P25" s="506"/>
      <c r="Q25" s="506"/>
      <c r="R25" s="749"/>
      <c r="S25" s="409"/>
      <c r="T25" s="449"/>
      <c r="U25" s="506"/>
      <c r="V25" s="779"/>
      <c r="W25" s="424"/>
      <c r="X25" s="422"/>
      <c r="Y25" s="424"/>
      <c r="Z25" s="422"/>
    </row>
    <row r="26" spans="1:147" ht="30" customHeight="1" x14ac:dyDescent="0.2">
      <c r="A26" s="471"/>
      <c r="B26" s="474"/>
      <c r="C26" s="841"/>
      <c r="D26" s="340" t="s">
        <v>199</v>
      </c>
      <c r="E26" s="365" t="s">
        <v>688</v>
      </c>
      <c r="F26" s="363" t="s">
        <v>696</v>
      </c>
      <c r="G26" s="843"/>
      <c r="H26" s="153" t="s">
        <v>200</v>
      </c>
      <c r="I26" s="517"/>
      <c r="J26" s="517"/>
      <c r="K26" s="474"/>
      <c r="L26" s="847"/>
      <c r="M26" s="474"/>
      <c r="N26" s="424"/>
      <c r="O26" s="856"/>
      <c r="P26" s="506"/>
      <c r="Q26" s="506"/>
      <c r="R26" s="749"/>
      <c r="S26" s="409"/>
      <c r="T26" s="449"/>
      <c r="U26" s="506"/>
      <c r="V26" s="779"/>
      <c r="W26" s="424"/>
      <c r="X26" s="422"/>
      <c r="Y26" s="424"/>
      <c r="Z26" s="422"/>
    </row>
    <row r="27" spans="1:147" ht="54" customHeight="1" thickBot="1" x14ac:dyDescent="0.25">
      <c r="A27" s="471"/>
      <c r="B27" s="474"/>
      <c r="C27" s="841"/>
      <c r="D27" s="341" t="s">
        <v>201</v>
      </c>
      <c r="E27" s="366" t="s">
        <v>688</v>
      </c>
      <c r="F27" s="364" t="s">
        <v>696</v>
      </c>
      <c r="G27" s="843"/>
      <c r="H27" s="155" t="s">
        <v>202</v>
      </c>
      <c r="I27" s="517"/>
      <c r="J27" s="517"/>
      <c r="K27" s="562"/>
      <c r="L27" s="848"/>
      <c r="M27" s="562"/>
      <c r="N27" s="425"/>
      <c r="O27" s="857"/>
      <c r="P27" s="507"/>
      <c r="Q27" s="507"/>
      <c r="R27" s="750"/>
      <c r="S27" s="410"/>
      <c r="T27" s="450"/>
      <c r="U27" s="507"/>
      <c r="V27" s="780"/>
      <c r="W27" s="425"/>
      <c r="X27" s="692"/>
      <c r="Y27" s="425"/>
      <c r="Z27" s="692"/>
    </row>
    <row r="28" spans="1:147" ht="23.25" customHeight="1" x14ac:dyDescent="0.2">
      <c r="A28" s="470" t="s">
        <v>203</v>
      </c>
      <c r="B28" s="882" t="s">
        <v>204</v>
      </c>
      <c r="C28" s="872">
        <v>3</v>
      </c>
      <c r="D28" s="342" t="s">
        <v>205</v>
      </c>
      <c r="E28" s="864" t="s">
        <v>687</v>
      </c>
      <c r="F28" s="372" t="s">
        <v>695</v>
      </c>
      <c r="G28" s="875" t="s">
        <v>206</v>
      </c>
      <c r="H28" s="157" t="s">
        <v>530</v>
      </c>
      <c r="I28" s="876" t="s">
        <v>29</v>
      </c>
      <c r="J28" s="418" t="s">
        <v>116</v>
      </c>
      <c r="K28" s="877">
        <f>VLOOKUP(I28,'[3]MATRIZ CALIFICACIÓN'!$B$10:$C$14,2,0)</f>
        <v>3</v>
      </c>
      <c r="L28" s="846">
        <f>HLOOKUP(J28,'[3]MATRIZ CALIFICACIÓN'!$D$8:$F$9,2,0)</f>
        <v>2</v>
      </c>
      <c r="M28" s="473">
        <f>VALUE(CONCATENATE(K28,L28))</f>
        <v>32</v>
      </c>
      <c r="N28" s="423" t="str">
        <f>VLOOKUP(M28,'[3]MATRIZ CALIFICACIÓN'!$D$27:$E$69,2,0)</f>
        <v xml:space="preserve">ALTA </v>
      </c>
      <c r="O28" s="418" t="s">
        <v>207</v>
      </c>
      <c r="P28" s="416" t="s">
        <v>108</v>
      </c>
      <c r="Q28" s="413">
        <v>20</v>
      </c>
      <c r="R28" s="413" t="str">
        <f t="shared" si="0"/>
        <v>NO</v>
      </c>
      <c r="S28" s="772" t="s">
        <v>7</v>
      </c>
      <c r="T28" s="413" t="s">
        <v>208</v>
      </c>
      <c r="U28" s="413" t="s">
        <v>209</v>
      </c>
      <c r="V28" s="413" t="s">
        <v>210</v>
      </c>
      <c r="W28" s="782" t="str">
        <f t="shared" ref="W28:W38" si="1">$W$18</f>
        <v>Semestral</v>
      </c>
      <c r="X28" s="421" t="s">
        <v>211</v>
      </c>
      <c r="Y28" s="423" t="s">
        <v>212</v>
      </c>
      <c r="Z28" s="462" t="s">
        <v>213</v>
      </c>
    </row>
    <row r="29" spans="1:147" ht="32.25" customHeight="1" x14ac:dyDescent="0.2">
      <c r="A29" s="471"/>
      <c r="B29" s="883"/>
      <c r="C29" s="873"/>
      <c r="D29" s="343" t="s">
        <v>214</v>
      </c>
      <c r="E29" s="865"/>
      <c r="F29" s="373" t="s">
        <v>694</v>
      </c>
      <c r="G29" s="716"/>
      <c r="H29" s="685" t="s">
        <v>215</v>
      </c>
      <c r="I29" s="714"/>
      <c r="J29" s="419"/>
      <c r="K29" s="878"/>
      <c r="L29" s="847"/>
      <c r="M29" s="474"/>
      <c r="N29" s="424"/>
      <c r="O29" s="419"/>
      <c r="P29" s="417"/>
      <c r="Q29" s="414"/>
      <c r="R29" s="414"/>
      <c r="S29" s="773"/>
      <c r="T29" s="414"/>
      <c r="U29" s="414"/>
      <c r="V29" s="414"/>
      <c r="W29" s="704"/>
      <c r="X29" s="422"/>
      <c r="Y29" s="424"/>
      <c r="Z29" s="463"/>
    </row>
    <row r="30" spans="1:147" ht="39.75" customHeight="1" x14ac:dyDescent="0.2">
      <c r="A30" s="471"/>
      <c r="B30" s="883"/>
      <c r="C30" s="873"/>
      <c r="D30" s="340" t="s">
        <v>216</v>
      </c>
      <c r="E30" s="369" t="s">
        <v>688</v>
      </c>
      <c r="F30" s="373" t="s">
        <v>696</v>
      </c>
      <c r="G30" s="716"/>
      <c r="H30" s="419"/>
      <c r="I30" s="714"/>
      <c r="J30" s="419"/>
      <c r="K30" s="878"/>
      <c r="L30" s="847"/>
      <c r="M30" s="474"/>
      <c r="N30" s="424"/>
      <c r="O30" s="419"/>
      <c r="P30" s="417"/>
      <c r="Q30" s="414"/>
      <c r="R30" s="414"/>
      <c r="S30" s="773"/>
      <c r="T30" s="414"/>
      <c r="U30" s="414"/>
      <c r="V30" s="414"/>
      <c r="W30" s="704"/>
      <c r="X30" s="422"/>
      <c r="Y30" s="424"/>
      <c r="Z30" s="463"/>
    </row>
    <row r="31" spans="1:147" ht="34.5" customHeight="1" x14ac:dyDescent="0.2">
      <c r="A31" s="471"/>
      <c r="B31" s="883"/>
      <c r="C31" s="873"/>
      <c r="D31" s="886" t="s">
        <v>217</v>
      </c>
      <c r="E31" s="866" t="s">
        <v>691</v>
      </c>
      <c r="F31" s="862" t="s">
        <v>697</v>
      </c>
      <c r="G31" s="716"/>
      <c r="H31" s="419"/>
      <c r="I31" s="714"/>
      <c r="J31" s="419"/>
      <c r="K31" s="878"/>
      <c r="L31" s="847"/>
      <c r="M31" s="474"/>
      <c r="N31" s="424"/>
      <c r="O31" s="419"/>
      <c r="P31" s="417"/>
      <c r="Q31" s="414"/>
      <c r="R31" s="414"/>
      <c r="S31" s="773"/>
      <c r="T31" s="414"/>
      <c r="U31" s="414"/>
      <c r="V31" s="414"/>
      <c r="W31" s="704"/>
      <c r="X31" s="422"/>
      <c r="Y31" s="424"/>
      <c r="Z31" s="463"/>
    </row>
    <row r="32" spans="1:147" ht="23.25" customHeight="1" thickBot="1" x14ac:dyDescent="0.25">
      <c r="A32" s="471"/>
      <c r="B32" s="883"/>
      <c r="C32" s="874"/>
      <c r="D32" s="887"/>
      <c r="E32" s="868"/>
      <c r="F32" s="863"/>
      <c r="G32" s="717"/>
      <c r="H32" s="697"/>
      <c r="I32" s="714"/>
      <c r="J32" s="697"/>
      <c r="K32" s="879"/>
      <c r="L32" s="880"/>
      <c r="M32" s="881"/>
      <c r="N32" s="477"/>
      <c r="O32" s="697"/>
      <c r="P32" s="775"/>
      <c r="Q32" s="551"/>
      <c r="R32" s="551"/>
      <c r="S32" s="776"/>
      <c r="T32" s="551"/>
      <c r="U32" s="551"/>
      <c r="V32" s="551"/>
      <c r="W32" s="783"/>
      <c r="X32" s="698"/>
      <c r="Y32" s="477"/>
      <c r="Z32" s="699"/>
    </row>
    <row r="33" spans="1:34" ht="23.25" customHeight="1" x14ac:dyDescent="0.2">
      <c r="A33" s="471"/>
      <c r="B33" s="883"/>
      <c r="C33" s="869">
        <v>4</v>
      </c>
      <c r="D33" s="345" t="s">
        <v>218</v>
      </c>
      <c r="E33" s="864" t="s">
        <v>687</v>
      </c>
      <c r="F33" s="370" t="s">
        <v>695</v>
      </c>
      <c r="G33" s="418" t="s">
        <v>219</v>
      </c>
      <c r="H33" s="285" t="s">
        <v>531</v>
      </c>
      <c r="I33" s="438" t="s">
        <v>29</v>
      </c>
      <c r="J33" s="697" t="s">
        <v>116</v>
      </c>
      <c r="K33" s="539">
        <f>VLOOKUP(I33,'[3]MATRIZ CALIFICACIÓN'!$B$10:$C$14,2,0)</f>
        <v>3</v>
      </c>
      <c r="L33" s="573">
        <f>HLOOKUP(J33,'[3]MATRIZ CALIFICACIÓN'!$D$8:$F$9,2,0)</f>
        <v>2</v>
      </c>
      <c r="M33" s="414">
        <f>VALUE(CONCATENATE(K33,L33))</f>
        <v>32</v>
      </c>
      <c r="N33" s="434" t="str">
        <f>VLOOKUP(M33,'[3]MATRIZ CALIFICACIÓN'!$D$27:$E$69,2,0)</f>
        <v xml:space="preserve">ALTA </v>
      </c>
      <c r="O33" s="434" t="s">
        <v>221</v>
      </c>
      <c r="P33" s="417" t="s">
        <v>108</v>
      </c>
      <c r="Q33" s="414">
        <v>20</v>
      </c>
      <c r="R33" s="478" t="str">
        <f t="shared" si="0"/>
        <v>NO</v>
      </c>
      <c r="S33" s="849" t="s">
        <v>7</v>
      </c>
      <c r="T33" s="478" t="s">
        <v>208</v>
      </c>
      <c r="U33" s="478" t="s">
        <v>222</v>
      </c>
      <c r="V33" s="478" t="s">
        <v>223</v>
      </c>
      <c r="W33" s="703" t="str">
        <f t="shared" si="1"/>
        <v>Semestral</v>
      </c>
      <c r="X33" s="422" t="s">
        <v>224</v>
      </c>
      <c r="Y33" s="434" t="s">
        <v>212</v>
      </c>
      <c r="Z33" s="694" t="s">
        <v>225</v>
      </c>
    </row>
    <row r="34" spans="1:34" ht="35.25" customHeight="1" x14ac:dyDescent="0.2">
      <c r="A34" s="471"/>
      <c r="B34" s="883"/>
      <c r="C34" s="870"/>
      <c r="D34" s="340" t="s">
        <v>226</v>
      </c>
      <c r="E34" s="865"/>
      <c r="F34" s="371" t="s">
        <v>694</v>
      </c>
      <c r="G34" s="419"/>
      <c r="H34" s="282" t="s">
        <v>227</v>
      </c>
      <c r="I34" s="438"/>
      <c r="J34" s="716"/>
      <c r="K34" s="539"/>
      <c r="L34" s="573"/>
      <c r="M34" s="414"/>
      <c r="N34" s="434"/>
      <c r="O34" s="434"/>
      <c r="P34" s="417"/>
      <c r="Q34" s="414"/>
      <c r="R34" s="414"/>
      <c r="S34" s="773"/>
      <c r="T34" s="414"/>
      <c r="U34" s="414"/>
      <c r="V34" s="414"/>
      <c r="W34" s="704"/>
      <c r="X34" s="422"/>
      <c r="Y34" s="434"/>
      <c r="Z34" s="694"/>
    </row>
    <row r="35" spans="1:34" ht="57" customHeight="1" x14ac:dyDescent="0.2">
      <c r="A35" s="471"/>
      <c r="B35" s="883"/>
      <c r="C35" s="870"/>
      <c r="D35" s="340" t="s">
        <v>228</v>
      </c>
      <c r="E35" s="866" t="s">
        <v>689</v>
      </c>
      <c r="F35" s="371" t="s">
        <v>692</v>
      </c>
      <c r="G35" s="419"/>
      <c r="H35" s="478" t="s">
        <v>229</v>
      </c>
      <c r="I35" s="438"/>
      <c r="J35" s="716"/>
      <c r="K35" s="539"/>
      <c r="L35" s="573"/>
      <c r="M35" s="414"/>
      <c r="N35" s="434"/>
      <c r="O35" s="434"/>
      <c r="P35" s="417"/>
      <c r="Q35" s="414"/>
      <c r="R35" s="414"/>
      <c r="S35" s="773"/>
      <c r="T35" s="414"/>
      <c r="U35" s="414"/>
      <c r="V35" s="414"/>
      <c r="W35" s="704"/>
      <c r="X35" s="422"/>
      <c r="Y35" s="434"/>
      <c r="Z35" s="694"/>
    </row>
    <row r="36" spans="1:34" ht="27" customHeight="1" x14ac:dyDescent="0.2">
      <c r="A36" s="471"/>
      <c r="B36" s="883"/>
      <c r="C36" s="870"/>
      <c r="D36" s="340" t="s">
        <v>217</v>
      </c>
      <c r="E36" s="867"/>
      <c r="F36" s="371" t="s">
        <v>697</v>
      </c>
      <c r="G36" s="419"/>
      <c r="H36" s="414"/>
      <c r="I36" s="438"/>
      <c r="J36" s="716"/>
      <c r="K36" s="539"/>
      <c r="L36" s="573"/>
      <c r="M36" s="414"/>
      <c r="N36" s="434"/>
      <c r="O36" s="434"/>
      <c r="P36" s="417"/>
      <c r="Q36" s="414"/>
      <c r="R36" s="414"/>
      <c r="S36" s="773"/>
      <c r="T36" s="414"/>
      <c r="U36" s="414"/>
      <c r="V36" s="414"/>
      <c r="W36" s="704"/>
      <c r="X36" s="422"/>
      <c r="Y36" s="434"/>
      <c r="Z36" s="694"/>
    </row>
    <row r="37" spans="1:34" ht="24" customHeight="1" thickBot="1" x14ac:dyDescent="0.25">
      <c r="A37" s="472"/>
      <c r="B37" s="884"/>
      <c r="C37" s="871"/>
      <c r="D37" s="344" t="s">
        <v>230</v>
      </c>
      <c r="E37" s="868"/>
      <c r="F37" s="375" t="s">
        <v>695</v>
      </c>
      <c r="G37" s="420"/>
      <c r="H37" s="415"/>
      <c r="I37" s="439"/>
      <c r="J37" s="717"/>
      <c r="K37" s="540"/>
      <c r="L37" s="574"/>
      <c r="M37" s="415"/>
      <c r="N37" s="435"/>
      <c r="O37" s="435"/>
      <c r="P37" s="436"/>
      <c r="Q37" s="415"/>
      <c r="R37" s="415"/>
      <c r="S37" s="774"/>
      <c r="T37" s="415"/>
      <c r="U37" s="415"/>
      <c r="V37" s="415"/>
      <c r="W37" s="705"/>
      <c r="X37" s="692"/>
      <c r="Y37" s="435"/>
      <c r="Z37" s="695"/>
    </row>
    <row r="38" spans="1:34" ht="24.75" customHeight="1" x14ac:dyDescent="0.2">
      <c r="A38" s="471" t="s">
        <v>231</v>
      </c>
      <c r="B38" s="474" t="s">
        <v>232</v>
      </c>
      <c r="C38" s="564">
        <v>5</v>
      </c>
      <c r="D38" s="345" t="s">
        <v>218</v>
      </c>
      <c r="E38" s="368" t="s">
        <v>687</v>
      </c>
      <c r="F38" s="372" t="s">
        <v>695</v>
      </c>
      <c r="G38" s="413" t="s">
        <v>606</v>
      </c>
      <c r="H38" s="284" t="s">
        <v>220</v>
      </c>
      <c r="I38" s="508" t="s">
        <v>29</v>
      </c>
      <c r="J38" s="417" t="s">
        <v>116</v>
      </c>
      <c r="K38" s="414">
        <f>VLOOKUP(I38,'[3]MATRIZ CALIFICACIÓN'!$B$10:$C$14,2,0)</f>
        <v>3</v>
      </c>
      <c r="L38" s="573">
        <f>HLOOKUP(J38,'[3]MATRIZ CALIFICACIÓN'!$D$8:$F$9,2,0)</f>
        <v>2</v>
      </c>
      <c r="M38" s="414">
        <f>VALUE(CONCATENATE(K38,L38))</f>
        <v>32</v>
      </c>
      <c r="N38" s="434" t="str">
        <f>VLOOKUP(M38,'[3]MATRIZ CALIFICACIÓN'!$D$27:$E$69,2,0)</f>
        <v xml:space="preserve">ALTA </v>
      </c>
      <c r="O38" s="433" t="s">
        <v>233</v>
      </c>
      <c r="P38" s="417" t="s">
        <v>108</v>
      </c>
      <c r="Q38" s="413">
        <v>20</v>
      </c>
      <c r="R38" s="413" t="str">
        <f t="shared" si="0"/>
        <v>NO</v>
      </c>
      <c r="S38" s="772" t="s">
        <v>7</v>
      </c>
      <c r="T38" s="413" t="s">
        <v>208</v>
      </c>
      <c r="U38" s="413" t="s">
        <v>234</v>
      </c>
      <c r="V38" s="413" t="s">
        <v>235</v>
      </c>
      <c r="W38" s="782" t="str">
        <f t="shared" si="1"/>
        <v>Semestral</v>
      </c>
      <c r="X38" s="421" t="s">
        <v>236</v>
      </c>
      <c r="Y38" s="433" t="s">
        <v>237</v>
      </c>
      <c r="Z38" s="693" t="s">
        <v>238</v>
      </c>
    </row>
    <row r="39" spans="1:34" ht="27.75" customHeight="1" x14ac:dyDescent="0.2">
      <c r="A39" s="471"/>
      <c r="B39" s="474"/>
      <c r="C39" s="564"/>
      <c r="D39" s="340" t="s">
        <v>226</v>
      </c>
      <c r="E39" s="369" t="s">
        <v>687</v>
      </c>
      <c r="F39" s="373" t="s">
        <v>694</v>
      </c>
      <c r="G39" s="414"/>
      <c r="H39" s="283" t="s">
        <v>227</v>
      </c>
      <c r="I39" s="509"/>
      <c r="J39" s="417"/>
      <c r="K39" s="414"/>
      <c r="L39" s="573"/>
      <c r="M39" s="414"/>
      <c r="N39" s="434"/>
      <c r="O39" s="434"/>
      <c r="P39" s="417"/>
      <c r="Q39" s="414"/>
      <c r="R39" s="414"/>
      <c r="S39" s="773"/>
      <c r="T39" s="414"/>
      <c r="U39" s="414"/>
      <c r="V39" s="414"/>
      <c r="W39" s="704"/>
      <c r="X39" s="422"/>
      <c r="Y39" s="434"/>
      <c r="Z39" s="694"/>
    </row>
    <row r="40" spans="1:34" ht="63" customHeight="1" x14ac:dyDescent="0.2">
      <c r="A40" s="471"/>
      <c r="B40" s="474"/>
      <c r="C40" s="564"/>
      <c r="D40" s="340" t="s">
        <v>228</v>
      </c>
      <c r="E40" s="369" t="s">
        <v>689</v>
      </c>
      <c r="F40" s="373" t="s">
        <v>692</v>
      </c>
      <c r="G40" s="414"/>
      <c r="H40" s="885" t="s">
        <v>229</v>
      </c>
      <c r="I40" s="509"/>
      <c r="J40" s="417"/>
      <c r="K40" s="414"/>
      <c r="L40" s="573"/>
      <c r="M40" s="414"/>
      <c r="N40" s="434"/>
      <c r="O40" s="434"/>
      <c r="P40" s="417"/>
      <c r="Q40" s="414"/>
      <c r="R40" s="414"/>
      <c r="S40" s="773"/>
      <c r="T40" s="414"/>
      <c r="U40" s="414"/>
      <c r="V40" s="414"/>
      <c r="W40" s="704"/>
      <c r="X40" s="422"/>
      <c r="Y40" s="434"/>
      <c r="Z40" s="694"/>
    </row>
    <row r="41" spans="1:34" ht="24" customHeight="1" x14ac:dyDescent="0.2">
      <c r="A41" s="471"/>
      <c r="B41" s="474"/>
      <c r="C41" s="564"/>
      <c r="D41" s="340" t="s">
        <v>217</v>
      </c>
      <c r="E41" s="369" t="s">
        <v>689</v>
      </c>
      <c r="F41" s="373" t="s">
        <v>697</v>
      </c>
      <c r="G41" s="414"/>
      <c r="H41" s="417"/>
      <c r="I41" s="509"/>
      <c r="J41" s="417"/>
      <c r="K41" s="414"/>
      <c r="L41" s="573"/>
      <c r="M41" s="414"/>
      <c r="N41" s="434"/>
      <c r="O41" s="434"/>
      <c r="P41" s="417"/>
      <c r="Q41" s="414"/>
      <c r="R41" s="414"/>
      <c r="S41" s="773"/>
      <c r="T41" s="414"/>
      <c r="U41" s="414"/>
      <c r="V41" s="414"/>
      <c r="W41" s="704"/>
      <c r="X41" s="422"/>
      <c r="Y41" s="434"/>
      <c r="Z41" s="694"/>
    </row>
    <row r="42" spans="1:34" ht="27" customHeight="1" thickBot="1" x14ac:dyDescent="0.25">
      <c r="A42" s="472"/>
      <c r="B42" s="562"/>
      <c r="C42" s="565"/>
      <c r="D42" s="340" t="s">
        <v>230</v>
      </c>
      <c r="E42" s="374" t="s">
        <v>689</v>
      </c>
      <c r="F42" s="376" t="s">
        <v>695</v>
      </c>
      <c r="G42" s="415"/>
      <c r="H42" s="436"/>
      <c r="I42" s="510"/>
      <c r="J42" s="417"/>
      <c r="K42" s="415"/>
      <c r="L42" s="574"/>
      <c r="M42" s="415"/>
      <c r="N42" s="435"/>
      <c r="O42" s="435"/>
      <c r="P42" s="436"/>
      <c r="Q42" s="415"/>
      <c r="R42" s="415"/>
      <c r="S42" s="774"/>
      <c r="T42" s="415"/>
      <c r="U42" s="415"/>
      <c r="V42" s="415"/>
      <c r="W42" s="705"/>
      <c r="X42" s="692"/>
      <c r="Y42" s="435"/>
      <c r="Z42" s="695"/>
    </row>
    <row r="43" spans="1:34" ht="63" customHeight="1" x14ac:dyDescent="0.3">
      <c r="A43" s="891" t="s">
        <v>239</v>
      </c>
      <c r="B43" s="894" t="s">
        <v>240</v>
      </c>
      <c r="C43" s="897">
        <v>6</v>
      </c>
      <c r="D43" s="332" t="s">
        <v>241</v>
      </c>
      <c r="E43" s="368" t="s">
        <v>687</v>
      </c>
      <c r="F43" s="372" t="s">
        <v>694</v>
      </c>
      <c r="G43" s="900" t="s">
        <v>663</v>
      </c>
      <c r="H43" s="308" t="s">
        <v>242</v>
      </c>
      <c r="I43" s="901" t="s">
        <v>12</v>
      </c>
      <c r="J43" s="901" t="s">
        <v>117</v>
      </c>
      <c r="K43" s="894">
        <f>VLOOKUP(I43,'[4]MATRIZ CALIFICACIÓN'!$B$10:$C$14,2,0)</f>
        <v>2</v>
      </c>
      <c r="L43" s="905">
        <f>HLOOKUP(J43,'[4]MATRIZ CALIFICACIÓN'!$D$8:$F$9,2,0)</f>
        <v>3</v>
      </c>
      <c r="M43" s="894">
        <f>VALUE(CONCATENATE(K43,L43))</f>
        <v>23</v>
      </c>
      <c r="N43" s="908" t="str">
        <f>VLOOKUP(M43,'[4]MATRIZ CALIFICACIÓN'!$D$27:$E$69,2,0)</f>
        <v xml:space="preserve">ALTA </v>
      </c>
      <c r="O43" s="317" t="s">
        <v>664</v>
      </c>
      <c r="P43" s="318" t="s">
        <v>108</v>
      </c>
      <c r="Q43" s="769">
        <v>20</v>
      </c>
      <c r="R43" s="734" t="str">
        <f t="shared" si="0"/>
        <v>NO</v>
      </c>
      <c r="S43" s="737" t="s">
        <v>243</v>
      </c>
      <c r="T43" s="316" t="s">
        <v>244</v>
      </c>
      <c r="U43" s="319" t="s">
        <v>665</v>
      </c>
      <c r="V43" s="320" t="s">
        <v>14</v>
      </c>
      <c r="W43" s="315" t="s">
        <v>666</v>
      </c>
      <c r="X43" s="312" t="s">
        <v>665</v>
      </c>
      <c r="Y43" s="314" t="s">
        <v>610</v>
      </c>
      <c r="Z43" s="312" t="s">
        <v>611</v>
      </c>
      <c r="AA43" s="309"/>
      <c r="AB43" s="26"/>
      <c r="AC43" s="310"/>
      <c r="AD43" s="310"/>
      <c r="AE43" s="310"/>
      <c r="AF43" s="310"/>
      <c r="AG43" s="310"/>
      <c r="AH43" s="311"/>
    </row>
    <row r="44" spans="1:34" ht="45" customHeight="1" x14ac:dyDescent="0.25">
      <c r="A44" s="892"/>
      <c r="B44" s="895"/>
      <c r="C44" s="898"/>
      <c r="D44" s="333" t="s">
        <v>667</v>
      </c>
      <c r="E44" s="866" t="s">
        <v>688</v>
      </c>
      <c r="F44" s="373" t="s">
        <v>696</v>
      </c>
      <c r="G44" s="606"/>
      <c r="H44" s="308" t="s">
        <v>668</v>
      </c>
      <c r="I44" s="902"/>
      <c r="J44" s="902"/>
      <c r="K44" s="895"/>
      <c r="L44" s="906"/>
      <c r="M44" s="895"/>
      <c r="N44" s="743"/>
      <c r="O44" s="762" t="s">
        <v>607</v>
      </c>
      <c r="P44" s="765" t="s">
        <v>108</v>
      </c>
      <c r="Q44" s="770"/>
      <c r="R44" s="735"/>
      <c r="S44" s="738"/>
      <c r="T44" s="765" t="s">
        <v>244</v>
      </c>
      <c r="U44" s="765" t="s">
        <v>608</v>
      </c>
      <c r="V44" s="754" t="s">
        <v>14</v>
      </c>
      <c r="W44" s="757" t="s">
        <v>609</v>
      </c>
      <c r="X44" s="742" t="s">
        <v>608</v>
      </c>
      <c r="Y44" s="745" t="s">
        <v>610</v>
      </c>
      <c r="Z44" s="742" t="s">
        <v>611</v>
      </c>
      <c r="AA44" s="309"/>
      <c r="AB44" s="26"/>
      <c r="AC44" s="311"/>
      <c r="AD44" s="311"/>
      <c r="AE44" s="311"/>
      <c r="AF44" s="311"/>
      <c r="AG44" s="311"/>
      <c r="AH44" s="311"/>
    </row>
    <row r="45" spans="1:34" ht="34.5" customHeight="1" x14ac:dyDescent="0.25">
      <c r="A45" s="892"/>
      <c r="B45" s="895"/>
      <c r="C45" s="898"/>
      <c r="D45" s="333" t="s">
        <v>245</v>
      </c>
      <c r="E45" s="867"/>
      <c r="F45" s="373" t="s">
        <v>695</v>
      </c>
      <c r="G45" s="606"/>
      <c r="H45" s="308" t="s">
        <v>246</v>
      </c>
      <c r="I45" s="902"/>
      <c r="J45" s="902"/>
      <c r="K45" s="895"/>
      <c r="L45" s="906"/>
      <c r="M45" s="895"/>
      <c r="N45" s="743"/>
      <c r="O45" s="763"/>
      <c r="P45" s="735"/>
      <c r="Q45" s="770"/>
      <c r="R45" s="735"/>
      <c r="S45" s="738"/>
      <c r="T45" s="735"/>
      <c r="U45" s="735"/>
      <c r="V45" s="755"/>
      <c r="W45" s="758"/>
      <c r="X45" s="743"/>
      <c r="Y45" s="746"/>
      <c r="Z45" s="743"/>
      <c r="AA45" s="309"/>
      <c r="AB45" s="26"/>
      <c r="AC45" s="26"/>
      <c r="AD45" s="26"/>
      <c r="AE45" s="26"/>
      <c r="AF45" s="26"/>
      <c r="AG45" s="26"/>
      <c r="AH45" s="311"/>
    </row>
    <row r="46" spans="1:34" ht="34.5" customHeight="1" x14ac:dyDescent="0.25">
      <c r="A46" s="892"/>
      <c r="B46" s="895"/>
      <c r="C46" s="898"/>
      <c r="D46" s="1001" t="s">
        <v>700</v>
      </c>
      <c r="E46" s="867"/>
      <c r="F46" s="862" t="s">
        <v>692</v>
      </c>
      <c r="G46" s="606"/>
      <c r="H46" s="765" t="s">
        <v>669</v>
      </c>
      <c r="I46" s="903"/>
      <c r="J46" s="903"/>
      <c r="K46" s="895"/>
      <c r="L46" s="906"/>
      <c r="M46" s="895"/>
      <c r="N46" s="743"/>
      <c r="O46" s="763"/>
      <c r="P46" s="735"/>
      <c r="Q46" s="770"/>
      <c r="R46" s="735"/>
      <c r="S46" s="738"/>
      <c r="T46" s="735"/>
      <c r="U46" s="735"/>
      <c r="V46" s="755"/>
      <c r="W46" s="758"/>
      <c r="X46" s="743"/>
      <c r="Y46" s="746"/>
      <c r="Z46" s="753"/>
      <c r="AA46" s="309"/>
      <c r="AB46" s="26"/>
      <c r="AC46" s="26"/>
      <c r="AD46" s="26"/>
      <c r="AE46" s="26"/>
      <c r="AF46" s="26"/>
      <c r="AG46" s="26"/>
      <c r="AH46" s="311"/>
    </row>
    <row r="47" spans="1:34" ht="65.25" customHeight="1" thickBot="1" x14ac:dyDescent="0.3">
      <c r="A47" s="893"/>
      <c r="B47" s="896"/>
      <c r="C47" s="899"/>
      <c r="D47" s="1002"/>
      <c r="E47" s="868"/>
      <c r="F47" s="863"/>
      <c r="G47" s="607"/>
      <c r="H47" s="735"/>
      <c r="I47" s="904"/>
      <c r="J47" s="904"/>
      <c r="K47" s="896"/>
      <c r="L47" s="907"/>
      <c r="M47" s="896"/>
      <c r="N47" s="744"/>
      <c r="O47" s="764"/>
      <c r="P47" s="736"/>
      <c r="Q47" s="771"/>
      <c r="R47" s="736"/>
      <c r="S47" s="739"/>
      <c r="T47" s="736"/>
      <c r="U47" s="736"/>
      <c r="V47" s="756"/>
      <c r="W47" s="758"/>
      <c r="X47" s="744"/>
      <c r="Y47" s="747"/>
      <c r="Z47" s="313"/>
      <c r="AA47" s="309"/>
      <c r="AB47" s="26"/>
      <c r="AC47" s="26"/>
      <c r="AD47" s="26"/>
      <c r="AE47" s="26"/>
      <c r="AF47" s="26"/>
      <c r="AG47" s="26"/>
      <c r="AH47" s="311"/>
    </row>
    <row r="48" spans="1:34" ht="57" customHeight="1" x14ac:dyDescent="0.2">
      <c r="A48" s="470" t="s">
        <v>264</v>
      </c>
      <c r="B48" s="888" t="s">
        <v>265</v>
      </c>
      <c r="C48" s="475">
        <v>7</v>
      </c>
      <c r="D48" s="346" t="s">
        <v>247</v>
      </c>
      <c r="E48" s="864" t="s">
        <v>687</v>
      </c>
      <c r="F48" s="372" t="s">
        <v>695</v>
      </c>
      <c r="G48" s="533" t="s">
        <v>542</v>
      </c>
      <c r="H48" s="281" t="s">
        <v>248</v>
      </c>
      <c r="I48" s="513" t="s">
        <v>47</v>
      </c>
      <c r="J48" s="513" t="s">
        <v>116</v>
      </c>
      <c r="K48" s="473">
        <f>VLOOKUP(I48,'[5]MATRIZ CALIFICACIÓN'!$B$10:$C$14,2,0)</f>
        <v>1</v>
      </c>
      <c r="L48" s="846">
        <f>HLOOKUP(J48,'[5]MATRIZ CALIFICACIÓN'!$D$8:$F$9,2,0)</f>
        <v>2</v>
      </c>
      <c r="M48" s="473">
        <f>VALUE(CONCATENATE(K48,L48))</f>
        <v>12</v>
      </c>
      <c r="N48" s="423" t="str">
        <f>VLOOKUP(M48,'[5]MATRIZ CALIFICACIÓN'!$D$27:$E$69,2,0)</f>
        <v>BAJA</v>
      </c>
      <c r="O48" s="321" t="s">
        <v>639</v>
      </c>
      <c r="P48" s="413" t="s">
        <v>108</v>
      </c>
      <c r="Q48" s="417">
        <v>10</v>
      </c>
      <c r="R48" s="413" t="str">
        <f t="shared" si="0"/>
        <v>NO</v>
      </c>
      <c r="S48" s="408" t="s">
        <v>10</v>
      </c>
      <c r="T48" s="759" t="s">
        <v>244</v>
      </c>
      <c r="U48" s="300" t="s">
        <v>249</v>
      </c>
      <c r="V48" s="156" t="s">
        <v>250</v>
      </c>
      <c r="W48" s="751" t="s">
        <v>244</v>
      </c>
      <c r="X48" s="156" t="s">
        <v>251</v>
      </c>
      <c r="Y48" s="423" t="s">
        <v>252</v>
      </c>
      <c r="Z48" s="322" t="s">
        <v>645</v>
      </c>
      <c r="AC48" s="219"/>
    </row>
    <row r="49" spans="1:26" ht="36.75" customHeight="1" x14ac:dyDescent="0.2">
      <c r="A49" s="471"/>
      <c r="B49" s="889"/>
      <c r="C49" s="476"/>
      <c r="D49" s="340" t="s">
        <v>253</v>
      </c>
      <c r="E49" s="865"/>
      <c r="F49" s="373" t="s">
        <v>696</v>
      </c>
      <c r="G49" s="534"/>
      <c r="H49" s="478" t="s">
        <v>254</v>
      </c>
      <c r="I49" s="845"/>
      <c r="J49" s="845"/>
      <c r="K49" s="474"/>
      <c r="L49" s="847"/>
      <c r="M49" s="474"/>
      <c r="N49" s="424"/>
      <c r="O49" s="766" t="s">
        <v>640</v>
      </c>
      <c r="P49" s="414"/>
      <c r="Q49" s="417"/>
      <c r="R49" s="414"/>
      <c r="S49" s="409"/>
      <c r="T49" s="760"/>
      <c r="U49" s="478" t="s">
        <v>255</v>
      </c>
      <c r="V49" s="478" t="s">
        <v>642</v>
      </c>
      <c r="W49" s="707"/>
      <c r="X49" s="708" t="s">
        <v>256</v>
      </c>
      <c r="Y49" s="704"/>
      <c r="Z49" s="696" t="s">
        <v>44</v>
      </c>
    </row>
    <row r="50" spans="1:26" ht="14.25" customHeight="1" x14ac:dyDescent="0.2">
      <c r="A50" s="471"/>
      <c r="B50" s="889"/>
      <c r="C50" s="476"/>
      <c r="D50" s="340" t="s">
        <v>257</v>
      </c>
      <c r="E50" s="866" t="s">
        <v>688</v>
      </c>
      <c r="F50" s="373" t="s">
        <v>696</v>
      </c>
      <c r="G50" s="534"/>
      <c r="H50" s="414"/>
      <c r="I50" s="845"/>
      <c r="J50" s="845"/>
      <c r="K50" s="474"/>
      <c r="L50" s="847"/>
      <c r="M50" s="474"/>
      <c r="N50" s="424"/>
      <c r="O50" s="767"/>
      <c r="P50" s="414"/>
      <c r="Q50" s="417"/>
      <c r="R50" s="414"/>
      <c r="S50" s="409"/>
      <c r="T50" s="760"/>
      <c r="U50" s="414"/>
      <c r="V50" s="414"/>
      <c r="W50" s="707"/>
      <c r="X50" s="709"/>
      <c r="Y50" s="704"/>
      <c r="Z50" s="422"/>
    </row>
    <row r="51" spans="1:26" ht="22.5" customHeight="1" x14ac:dyDescent="0.2">
      <c r="A51" s="471"/>
      <c r="B51" s="889"/>
      <c r="C51" s="476"/>
      <c r="D51" s="340" t="s">
        <v>258</v>
      </c>
      <c r="E51" s="867"/>
      <c r="F51" s="373" t="s">
        <v>695</v>
      </c>
      <c r="G51" s="534"/>
      <c r="H51" s="414"/>
      <c r="I51" s="517"/>
      <c r="J51" s="517"/>
      <c r="K51" s="474"/>
      <c r="L51" s="847"/>
      <c r="M51" s="474"/>
      <c r="N51" s="424"/>
      <c r="O51" s="767"/>
      <c r="P51" s="414"/>
      <c r="Q51" s="417"/>
      <c r="R51" s="414"/>
      <c r="S51" s="409"/>
      <c r="T51" s="760"/>
      <c r="U51" s="414"/>
      <c r="V51" s="414"/>
      <c r="W51" s="707"/>
      <c r="X51" s="709"/>
      <c r="Y51" s="704"/>
      <c r="Z51" s="422"/>
    </row>
    <row r="52" spans="1:26" ht="34.5" customHeight="1" thickBot="1" x14ac:dyDescent="0.25">
      <c r="A52" s="471"/>
      <c r="B52" s="889"/>
      <c r="C52" s="793"/>
      <c r="D52" s="344" t="s">
        <v>259</v>
      </c>
      <c r="E52" s="868"/>
      <c r="F52" s="376" t="s">
        <v>696</v>
      </c>
      <c r="G52" s="535"/>
      <c r="H52" s="415"/>
      <c r="I52" s="858"/>
      <c r="J52" s="858"/>
      <c r="K52" s="562"/>
      <c r="L52" s="848"/>
      <c r="M52" s="562"/>
      <c r="N52" s="425"/>
      <c r="O52" s="768"/>
      <c r="P52" s="415"/>
      <c r="Q52" s="436"/>
      <c r="R52" s="415"/>
      <c r="S52" s="410"/>
      <c r="T52" s="761"/>
      <c r="U52" s="415"/>
      <c r="V52" s="415"/>
      <c r="W52" s="752"/>
      <c r="X52" s="710"/>
      <c r="Y52" s="705"/>
      <c r="Z52" s="692"/>
    </row>
    <row r="53" spans="1:26" ht="47.25" customHeight="1" x14ac:dyDescent="0.2">
      <c r="A53" s="471"/>
      <c r="B53" s="889"/>
      <c r="C53" s="563">
        <v>8</v>
      </c>
      <c r="D53" s="339" t="s">
        <v>260</v>
      </c>
      <c r="E53" s="368" t="s">
        <v>687</v>
      </c>
      <c r="F53" s="372" t="s">
        <v>694</v>
      </c>
      <c r="G53" s="413" t="s">
        <v>261</v>
      </c>
      <c r="H53" s="286" t="s">
        <v>248</v>
      </c>
      <c r="I53" s="443" t="s">
        <v>47</v>
      </c>
      <c r="J53" s="429" t="s">
        <v>116</v>
      </c>
      <c r="K53" s="413">
        <f>VLOOKUP(I53,'[5]MATRIZ CALIFICACIÓN'!$B$10:$C$14,2,0)</f>
        <v>1</v>
      </c>
      <c r="L53" s="572">
        <f>HLOOKUP(J53,'[5]MATRIZ CALIFICACIÓN'!$D$8:$F$9,2,0)</f>
        <v>2</v>
      </c>
      <c r="M53" s="413">
        <f>VALUE(CONCATENATE(K53,L53))</f>
        <v>12</v>
      </c>
      <c r="N53" s="433" t="str">
        <f>VLOOKUP(M53,'[5]MATRIZ CALIFICACIÓN'!$D$27:$E$69,2,0)</f>
        <v>BAJA</v>
      </c>
      <c r="O53" s="411" t="s">
        <v>640</v>
      </c>
      <c r="P53" s="413" t="s">
        <v>108</v>
      </c>
      <c r="Q53" s="416">
        <v>10</v>
      </c>
      <c r="R53" s="413" t="str">
        <f t="shared" si="0"/>
        <v>NO</v>
      </c>
      <c r="S53" s="408" t="s">
        <v>10</v>
      </c>
      <c r="T53" s="759" t="s">
        <v>244</v>
      </c>
      <c r="U53" s="448" t="s">
        <v>641</v>
      </c>
      <c r="V53" s="748" t="s">
        <v>642</v>
      </c>
      <c r="W53" s="706" t="s">
        <v>244</v>
      </c>
      <c r="X53" s="411" t="s">
        <v>643</v>
      </c>
      <c r="Y53" s="434" t="str">
        <f>'[6]MAPA DE RIESGOS '!W18</f>
        <v xml:space="preserve">Subdirector(a) de Contravenciones de Tránsito </v>
      </c>
      <c r="Z53" s="723" t="s">
        <v>644</v>
      </c>
    </row>
    <row r="54" spans="1:26" ht="43.5" customHeight="1" x14ac:dyDescent="0.2">
      <c r="A54" s="471"/>
      <c r="B54" s="889"/>
      <c r="C54" s="564"/>
      <c r="D54" s="340" t="s">
        <v>262</v>
      </c>
      <c r="E54" s="369" t="s">
        <v>688</v>
      </c>
      <c r="F54" s="373" t="s">
        <v>696</v>
      </c>
      <c r="G54" s="414"/>
      <c r="H54" s="909" t="s">
        <v>254</v>
      </c>
      <c r="I54" s="444"/>
      <c r="J54" s="430"/>
      <c r="K54" s="414"/>
      <c r="L54" s="573"/>
      <c r="M54" s="414"/>
      <c r="N54" s="434"/>
      <c r="O54" s="412"/>
      <c r="P54" s="414"/>
      <c r="Q54" s="417"/>
      <c r="R54" s="414"/>
      <c r="S54" s="409"/>
      <c r="T54" s="760"/>
      <c r="U54" s="449"/>
      <c r="V54" s="749"/>
      <c r="W54" s="707"/>
      <c r="X54" s="412"/>
      <c r="Y54" s="721"/>
      <c r="Z54" s="724"/>
    </row>
    <row r="55" spans="1:26" ht="32.25" customHeight="1" x14ac:dyDescent="0.2">
      <c r="A55" s="471"/>
      <c r="B55" s="889"/>
      <c r="C55" s="564"/>
      <c r="D55" s="340" t="s">
        <v>245</v>
      </c>
      <c r="E55" s="369" t="s">
        <v>687</v>
      </c>
      <c r="F55" s="373" t="s">
        <v>695</v>
      </c>
      <c r="G55" s="414"/>
      <c r="H55" s="910"/>
      <c r="I55" s="444"/>
      <c r="J55" s="430"/>
      <c r="K55" s="414"/>
      <c r="L55" s="573"/>
      <c r="M55" s="414"/>
      <c r="N55" s="434"/>
      <c r="O55" s="412"/>
      <c r="P55" s="414"/>
      <c r="Q55" s="417"/>
      <c r="R55" s="414"/>
      <c r="S55" s="409"/>
      <c r="T55" s="760"/>
      <c r="U55" s="449"/>
      <c r="V55" s="749"/>
      <c r="W55" s="707"/>
      <c r="X55" s="412"/>
      <c r="Y55" s="721"/>
      <c r="Z55" s="724"/>
    </row>
    <row r="56" spans="1:26" ht="32.25" customHeight="1" x14ac:dyDescent="0.2">
      <c r="A56" s="471"/>
      <c r="B56" s="889"/>
      <c r="C56" s="564"/>
      <c r="D56" s="886" t="s">
        <v>263</v>
      </c>
      <c r="E56" s="866" t="s">
        <v>690</v>
      </c>
      <c r="F56" s="862" t="s">
        <v>692</v>
      </c>
      <c r="G56" s="414"/>
      <c r="H56" s="910"/>
      <c r="I56" s="444"/>
      <c r="J56" s="571"/>
      <c r="K56" s="414"/>
      <c r="L56" s="573"/>
      <c r="M56" s="414"/>
      <c r="N56" s="434"/>
      <c r="O56" s="412"/>
      <c r="P56" s="414"/>
      <c r="Q56" s="417"/>
      <c r="R56" s="414"/>
      <c r="S56" s="409"/>
      <c r="T56" s="760"/>
      <c r="U56" s="449"/>
      <c r="V56" s="749"/>
      <c r="W56" s="707"/>
      <c r="X56" s="412"/>
      <c r="Y56" s="721"/>
      <c r="Z56" s="724"/>
    </row>
    <row r="57" spans="1:26" ht="20.25" customHeight="1" thickBot="1" x14ac:dyDescent="0.25">
      <c r="A57" s="472"/>
      <c r="B57" s="890"/>
      <c r="C57" s="565"/>
      <c r="D57" s="887"/>
      <c r="E57" s="868"/>
      <c r="F57" s="863"/>
      <c r="G57" s="415"/>
      <c r="H57" s="911"/>
      <c r="I57" s="445"/>
      <c r="J57" s="431"/>
      <c r="K57" s="415"/>
      <c r="L57" s="574"/>
      <c r="M57" s="415"/>
      <c r="N57" s="435"/>
      <c r="O57" s="465"/>
      <c r="P57" s="415"/>
      <c r="Q57" s="436"/>
      <c r="R57" s="415"/>
      <c r="S57" s="410"/>
      <c r="T57" s="761"/>
      <c r="U57" s="450"/>
      <c r="V57" s="750"/>
      <c r="W57" s="707"/>
      <c r="X57" s="653"/>
      <c r="Y57" s="722"/>
      <c r="Z57" s="725"/>
    </row>
    <row r="58" spans="1:26" ht="55.5" customHeight="1" x14ac:dyDescent="0.2">
      <c r="A58" s="470" t="s">
        <v>266</v>
      </c>
      <c r="B58" s="473" t="s">
        <v>267</v>
      </c>
      <c r="C58" s="475">
        <v>9</v>
      </c>
      <c r="D58" s="347" t="s">
        <v>268</v>
      </c>
      <c r="E58" s="368" t="s">
        <v>689</v>
      </c>
      <c r="F58" s="372" t="s">
        <v>697</v>
      </c>
      <c r="G58" s="671" t="s">
        <v>269</v>
      </c>
      <c r="H58" s="157" t="s">
        <v>270</v>
      </c>
      <c r="I58" s="844" t="s">
        <v>47</v>
      </c>
      <c r="J58" s="844" t="s">
        <v>116</v>
      </c>
      <c r="K58" s="473">
        <f>VLOOKUP(I58,'[7]MATRIZ CALIFICACIÓN'!$B$10:$C$14,2,0)</f>
        <v>1</v>
      </c>
      <c r="L58" s="846">
        <f>HLOOKUP(J58,'[7]MATRIZ CALIFICACIÓN'!$D$8:$F$9,2,0)</f>
        <v>2</v>
      </c>
      <c r="M58" s="473">
        <f>VALUE(CONCATENATE(K58,L58))</f>
        <v>12</v>
      </c>
      <c r="N58" s="820" t="str">
        <f>VLOOKUP(M58,'[7]MATRIZ CALIFICACIÓN'!$D$27:$E$69,2,0)</f>
        <v>BAJA</v>
      </c>
      <c r="O58" s="423" t="s">
        <v>271</v>
      </c>
      <c r="P58" s="413" t="s">
        <v>108</v>
      </c>
      <c r="Q58" s="413">
        <v>10</v>
      </c>
      <c r="R58" s="413" t="str">
        <f t="shared" si="0"/>
        <v>NO</v>
      </c>
      <c r="S58" s="408" t="s">
        <v>10</v>
      </c>
      <c r="T58" s="413" t="str">
        <f t="shared" ref="T58:T89" si="2">$T$107</f>
        <v>4 de abril de 2017 al 29 de Diciembre de 2017</v>
      </c>
      <c r="U58" s="418" t="s">
        <v>541</v>
      </c>
      <c r="V58" s="418" t="s">
        <v>273</v>
      </c>
      <c r="W58" s="700" t="str">
        <f t="shared" ref="W58:W89" si="3">$W$107</f>
        <v>31 de agosto de 2017</v>
      </c>
      <c r="X58" s="437" t="s">
        <v>274</v>
      </c>
      <c r="Y58" s="423" t="s">
        <v>612</v>
      </c>
      <c r="Z58" s="423" t="str">
        <f>'[6]MAPA DE RIESGOS '!$X$29</f>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59" spans="1:26" ht="40.5" customHeight="1" x14ac:dyDescent="0.2">
      <c r="A59" s="471"/>
      <c r="B59" s="474"/>
      <c r="C59" s="476"/>
      <c r="D59" s="348" t="s">
        <v>277</v>
      </c>
      <c r="E59" s="369" t="s">
        <v>687</v>
      </c>
      <c r="F59" s="373" t="s">
        <v>694</v>
      </c>
      <c r="G59" s="672"/>
      <c r="H59" s="158" t="s">
        <v>278</v>
      </c>
      <c r="I59" s="845"/>
      <c r="J59" s="845"/>
      <c r="K59" s="474"/>
      <c r="L59" s="847"/>
      <c r="M59" s="474"/>
      <c r="N59" s="821"/>
      <c r="O59" s="424"/>
      <c r="P59" s="414"/>
      <c r="Q59" s="414"/>
      <c r="R59" s="414"/>
      <c r="S59" s="409"/>
      <c r="T59" s="414"/>
      <c r="U59" s="419"/>
      <c r="V59" s="419"/>
      <c r="W59" s="424"/>
      <c r="X59" s="438"/>
      <c r="Y59" s="424"/>
      <c r="Z59" s="424"/>
    </row>
    <row r="60" spans="1:26" ht="62.25" customHeight="1" x14ac:dyDescent="0.2">
      <c r="A60" s="471"/>
      <c r="B60" s="474"/>
      <c r="C60" s="476"/>
      <c r="D60" s="349" t="s">
        <v>279</v>
      </c>
      <c r="E60" s="369" t="s">
        <v>688</v>
      </c>
      <c r="F60" s="373" t="s">
        <v>697</v>
      </c>
      <c r="G60" s="672"/>
      <c r="H60" s="685" t="s">
        <v>280</v>
      </c>
      <c r="I60" s="845"/>
      <c r="J60" s="845"/>
      <c r="K60" s="474"/>
      <c r="L60" s="847"/>
      <c r="M60" s="474"/>
      <c r="N60" s="821"/>
      <c r="O60" s="424"/>
      <c r="P60" s="414"/>
      <c r="Q60" s="414"/>
      <c r="R60" s="414"/>
      <c r="S60" s="409"/>
      <c r="T60" s="414"/>
      <c r="U60" s="419"/>
      <c r="V60" s="419"/>
      <c r="W60" s="424"/>
      <c r="X60" s="438"/>
      <c r="Y60" s="424"/>
      <c r="Z60" s="424"/>
    </row>
    <row r="61" spans="1:26" ht="33.75" customHeight="1" thickBot="1" x14ac:dyDescent="0.25">
      <c r="A61" s="471"/>
      <c r="B61" s="474"/>
      <c r="C61" s="793"/>
      <c r="D61" s="350" t="s">
        <v>281</v>
      </c>
      <c r="E61" s="374" t="s">
        <v>687</v>
      </c>
      <c r="F61" s="376" t="s">
        <v>695</v>
      </c>
      <c r="G61" s="673"/>
      <c r="H61" s="420"/>
      <c r="I61" s="858"/>
      <c r="J61" s="858"/>
      <c r="K61" s="562"/>
      <c r="L61" s="848"/>
      <c r="M61" s="562"/>
      <c r="N61" s="822"/>
      <c r="O61" s="425"/>
      <c r="P61" s="415"/>
      <c r="Q61" s="415"/>
      <c r="R61" s="415"/>
      <c r="S61" s="410"/>
      <c r="T61" s="415"/>
      <c r="U61" s="420"/>
      <c r="V61" s="420"/>
      <c r="W61" s="425"/>
      <c r="X61" s="439"/>
      <c r="Y61" s="425"/>
      <c r="Z61" s="425"/>
    </row>
    <row r="62" spans="1:26" ht="38.25" customHeight="1" x14ac:dyDescent="0.2">
      <c r="A62" s="471"/>
      <c r="B62" s="474"/>
      <c r="C62" s="564">
        <v>10</v>
      </c>
      <c r="D62" s="348" t="s">
        <v>282</v>
      </c>
      <c r="E62" s="864" t="s">
        <v>688</v>
      </c>
      <c r="F62" s="372" t="s">
        <v>696</v>
      </c>
      <c r="G62" s="658" t="s">
        <v>283</v>
      </c>
      <c r="H62" s="158" t="s">
        <v>278</v>
      </c>
      <c r="I62" s="912" t="s">
        <v>47</v>
      </c>
      <c r="J62" s="913" t="s">
        <v>116</v>
      </c>
      <c r="K62" s="414">
        <f>VLOOKUP(I62,'[7]MATRIZ CALIFICACIÓN'!$B$10:$C$14,2,0)</f>
        <v>1</v>
      </c>
      <c r="L62" s="573">
        <f>HLOOKUP(J62,'[7]MATRIZ CALIFICACIÓN'!$D$8:$F$9,2,0)</f>
        <v>2</v>
      </c>
      <c r="M62" s="414">
        <f>VALUE(CONCATENATE(K62,L62))</f>
        <v>12</v>
      </c>
      <c r="N62" s="542" t="str">
        <f>VLOOKUP(M62,'[7]MATRIZ CALIFICACIÓN'!$D$27:$E$69,2,0)</f>
        <v>BAJA</v>
      </c>
      <c r="O62" s="433" t="s">
        <v>284</v>
      </c>
      <c r="P62" s="413" t="s">
        <v>108</v>
      </c>
      <c r="Q62" s="413">
        <v>10</v>
      </c>
      <c r="R62" s="413" t="str">
        <f t="shared" si="0"/>
        <v>NO</v>
      </c>
      <c r="S62" s="408" t="s">
        <v>10</v>
      </c>
      <c r="T62" s="413" t="str">
        <f t="shared" si="2"/>
        <v>4 de abril de 2017 al 29 de Diciembre de 2017</v>
      </c>
      <c r="U62" s="418" t="s">
        <v>272</v>
      </c>
      <c r="V62" s="418" t="s">
        <v>273</v>
      </c>
      <c r="W62" s="700" t="str">
        <f t="shared" si="3"/>
        <v>31 de agosto de 2017</v>
      </c>
      <c r="X62" s="437" t="s">
        <v>274</v>
      </c>
      <c r="Y62" s="423" t="str">
        <f>'[6]MAPA DE RIESGOS '!$W$34</f>
        <v xml:space="preserve">Director(a) de Procesos Administrativos 
Subdirector(a) de Contravenciones de Tránsito
Subdirector (a) de Investigaciones de Transporte Público
</v>
      </c>
      <c r="Z62" s="462" t="str">
        <f>'[6]MAPA DE RIESGOS '!$X$34</f>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63" spans="1:26" ht="27" customHeight="1" x14ac:dyDescent="0.2">
      <c r="A63" s="471"/>
      <c r="B63" s="474"/>
      <c r="C63" s="564"/>
      <c r="D63" s="349" t="s">
        <v>277</v>
      </c>
      <c r="E63" s="867"/>
      <c r="F63" s="373" t="s">
        <v>694</v>
      </c>
      <c r="G63" s="659"/>
      <c r="H63" s="159" t="s">
        <v>280</v>
      </c>
      <c r="I63" s="568"/>
      <c r="J63" s="430"/>
      <c r="K63" s="414"/>
      <c r="L63" s="573"/>
      <c r="M63" s="414"/>
      <c r="N63" s="542"/>
      <c r="O63" s="434"/>
      <c r="P63" s="414"/>
      <c r="Q63" s="414"/>
      <c r="R63" s="414"/>
      <c r="S63" s="409"/>
      <c r="T63" s="414"/>
      <c r="U63" s="419"/>
      <c r="V63" s="419"/>
      <c r="W63" s="424"/>
      <c r="X63" s="438"/>
      <c r="Y63" s="424"/>
      <c r="Z63" s="463"/>
    </row>
    <row r="64" spans="1:26" ht="27.75" customHeight="1" x14ac:dyDescent="0.2">
      <c r="A64" s="471"/>
      <c r="B64" s="474"/>
      <c r="C64" s="564"/>
      <c r="D64" s="349" t="s">
        <v>286</v>
      </c>
      <c r="E64" s="867"/>
      <c r="F64" s="373" t="s">
        <v>695</v>
      </c>
      <c r="G64" s="659"/>
      <c r="H64" s="159" t="s">
        <v>287</v>
      </c>
      <c r="I64" s="568"/>
      <c r="J64" s="430"/>
      <c r="K64" s="414"/>
      <c r="L64" s="573"/>
      <c r="M64" s="414"/>
      <c r="N64" s="542"/>
      <c r="O64" s="434"/>
      <c r="P64" s="414"/>
      <c r="Q64" s="414"/>
      <c r="R64" s="414"/>
      <c r="S64" s="409"/>
      <c r="T64" s="414"/>
      <c r="U64" s="419"/>
      <c r="V64" s="419"/>
      <c r="W64" s="424"/>
      <c r="X64" s="438"/>
      <c r="Y64" s="424"/>
      <c r="Z64" s="463"/>
    </row>
    <row r="65" spans="1:26" ht="20.25" customHeight="1" x14ac:dyDescent="0.2">
      <c r="A65" s="471"/>
      <c r="B65" s="474"/>
      <c r="C65" s="564"/>
      <c r="D65" s="349" t="s">
        <v>288</v>
      </c>
      <c r="E65" s="867"/>
      <c r="F65" s="373" t="s">
        <v>695</v>
      </c>
      <c r="G65" s="659"/>
      <c r="H65" s="685" t="s">
        <v>280</v>
      </c>
      <c r="I65" s="569"/>
      <c r="J65" s="571"/>
      <c r="K65" s="414"/>
      <c r="L65" s="573"/>
      <c r="M65" s="414"/>
      <c r="N65" s="542"/>
      <c r="O65" s="434"/>
      <c r="P65" s="414"/>
      <c r="Q65" s="414"/>
      <c r="R65" s="414"/>
      <c r="S65" s="409"/>
      <c r="T65" s="414"/>
      <c r="U65" s="419"/>
      <c r="V65" s="419"/>
      <c r="W65" s="424"/>
      <c r="X65" s="438"/>
      <c r="Y65" s="424"/>
      <c r="Z65" s="463"/>
    </row>
    <row r="66" spans="1:26" ht="40.5" customHeight="1" x14ac:dyDescent="0.2">
      <c r="A66" s="471"/>
      <c r="B66" s="474"/>
      <c r="C66" s="564"/>
      <c r="D66" s="351" t="s">
        <v>289</v>
      </c>
      <c r="E66" s="867"/>
      <c r="F66" s="373" t="s">
        <v>696</v>
      </c>
      <c r="G66" s="659"/>
      <c r="H66" s="419"/>
      <c r="I66" s="569"/>
      <c r="J66" s="571"/>
      <c r="K66" s="414"/>
      <c r="L66" s="573"/>
      <c r="M66" s="414"/>
      <c r="N66" s="542"/>
      <c r="O66" s="434"/>
      <c r="P66" s="414"/>
      <c r="Q66" s="414"/>
      <c r="R66" s="414"/>
      <c r="S66" s="409"/>
      <c r="T66" s="414"/>
      <c r="U66" s="419"/>
      <c r="V66" s="419"/>
      <c r="W66" s="424"/>
      <c r="X66" s="438"/>
      <c r="Y66" s="424"/>
      <c r="Z66" s="463"/>
    </row>
    <row r="67" spans="1:26" ht="20.25" customHeight="1" x14ac:dyDescent="0.2">
      <c r="A67" s="471"/>
      <c r="B67" s="474"/>
      <c r="C67" s="564"/>
      <c r="D67" s="351" t="s">
        <v>281</v>
      </c>
      <c r="E67" s="867"/>
      <c r="F67" s="373" t="s">
        <v>695</v>
      </c>
      <c r="G67" s="659"/>
      <c r="H67" s="419"/>
      <c r="I67" s="569"/>
      <c r="J67" s="571"/>
      <c r="K67" s="414"/>
      <c r="L67" s="573"/>
      <c r="M67" s="414"/>
      <c r="N67" s="542"/>
      <c r="O67" s="434"/>
      <c r="P67" s="414"/>
      <c r="Q67" s="414"/>
      <c r="R67" s="414"/>
      <c r="S67" s="409"/>
      <c r="T67" s="414"/>
      <c r="U67" s="419"/>
      <c r="V67" s="419"/>
      <c r="W67" s="424"/>
      <c r="X67" s="438"/>
      <c r="Y67" s="424"/>
      <c r="Z67" s="463"/>
    </row>
    <row r="68" spans="1:26" ht="20.25" customHeight="1" thickBot="1" x14ac:dyDescent="0.25">
      <c r="A68" s="471"/>
      <c r="B68" s="474"/>
      <c r="C68" s="564"/>
      <c r="D68" s="352" t="s">
        <v>290</v>
      </c>
      <c r="E68" s="868"/>
      <c r="F68" s="376" t="s">
        <v>692</v>
      </c>
      <c r="G68" s="660"/>
      <c r="H68" s="420"/>
      <c r="I68" s="569"/>
      <c r="J68" s="571"/>
      <c r="K68" s="414"/>
      <c r="L68" s="573"/>
      <c r="M68" s="414"/>
      <c r="N68" s="542"/>
      <c r="O68" s="435"/>
      <c r="P68" s="415"/>
      <c r="Q68" s="415"/>
      <c r="R68" s="415"/>
      <c r="S68" s="410"/>
      <c r="T68" s="415"/>
      <c r="U68" s="420"/>
      <c r="V68" s="420"/>
      <c r="W68" s="425"/>
      <c r="X68" s="439"/>
      <c r="Y68" s="425"/>
      <c r="Z68" s="466"/>
    </row>
    <row r="69" spans="1:26" ht="71.25" customHeight="1" x14ac:dyDescent="0.2">
      <c r="A69" s="471"/>
      <c r="B69" s="474"/>
      <c r="C69" s="563">
        <v>11</v>
      </c>
      <c r="D69" s="353" t="s">
        <v>291</v>
      </c>
      <c r="E69" s="864" t="s">
        <v>688</v>
      </c>
      <c r="F69" s="372" t="s">
        <v>696</v>
      </c>
      <c r="G69" s="658" t="s">
        <v>292</v>
      </c>
      <c r="H69" s="157" t="s">
        <v>270</v>
      </c>
      <c r="I69" s="567" t="s">
        <v>47</v>
      </c>
      <c r="J69" s="429" t="s">
        <v>116</v>
      </c>
      <c r="K69" s="413">
        <f>VLOOKUP(I69,'[7]MATRIZ CALIFICACIÓN'!$B$10:$C$14,2,0)</f>
        <v>1</v>
      </c>
      <c r="L69" s="572">
        <f>HLOOKUP(J69,'[7]MATRIZ CALIFICACIÓN'!$D$8:$F$9,2,0)</f>
        <v>2</v>
      </c>
      <c r="M69" s="413">
        <f>VALUE(CONCATENATE(K69,L69))</f>
        <v>12</v>
      </c>
      <c r="N69" s="566" t="str">
        <f>VLOOKUP(M69,'[7]MATRIZ CALIFICACIÓN'!$D$27:$E$69,2,0)</f>
        <v>BAJA</v>
      </c>
      <c r="O69" s="433" t="s">
        <v>293</v>
      </c>
      <c r="P69" s="413" t="s">
        <v>108</v>
      </c>
      <c r="Q69" s="413">
        <v>10</v>
      </c>
      <c r="R69" s="413" t="str">
        <f t="shared" si="0"/>
        <v>NO</v>
      </c>
      <c r="S69" s="408" t="s">
        <v>10</v>
      </c>
      <c r="T69" s="413" t="str">
        <f t="shared" si="2"/>
        <v>4 de abril de 2017 al 29 de Diciembre de 2017</v>
      </c>
      <c r="U69" s="418" t="s">
        <v>272</v>
      </c>
      <c r="V69" s="418" t="s">
        <v>273</v>
      </c>
      <c r="W69" s="700" t="str">
        <f t="shared" si="3"/>
        <v>31 de agosto de 2017</v>
      </c>
      <c r="X69" s="437" t="s">
        <v>274</v>
      </c>
      <c r="Y69" s="423" t="s">
        <v>285</v>
      </c>
      <c r="Z69" s="462" t="s">
        <v>276</v>
      </c>
    </row>
    <row r="70" spans="1:26" ht="27" customHeight="1" x14ac:dyDescent="0.2">
      <c r="A70" s="471"/>
      <c r="B70" s="474"/>
      <c r="C70" s="564"/>
      <c r="D70" s="351" t="s">
        <v>294</v>
      </c>
      <c r="E70" s="867"/>
      <c r="F70" s="373" t="s">
        <v>692</v>
      </c>
      <c r="G70" s="659"/>
      <c r="H70" s="158" t="s">
        <v>278</v>
      </c>
      <c r="I70" s="568"/>
      <c r="J70" s="430"/>
      <c r="K70" s="414"/>
      <c r="L70" s="573"/>
      <c r="M70" s="414"/>
      <c r="N70" s="542"/>
      <c r="O70" s="434"/>
      <c r="P70" s="414"/>
      <c r="Q70" s="414"/>
      <c r="R70" s="414"/>
      <c r="S70" s="409"/>
      <c r="T70" s="414"/>
      <c r="U70" s="419"/>
      <c r="V70" s="419"/>
      <c r="W70" s="424"/>
      <c r="X70" s="438"/>
      <c r="Y70" s="424"/>
      <c r="Z70" s="463"/>
    </row>
    <row r="71" spans="1:26" ht="29.25" customHeight="1" x14ac:dyDescent="0.2">
      <c r="A71" s="471"/>
      <c r="B71" s="474"/>
      <c r="C71" s="564"/>
      <c r="D71" s="351" t="s">
        <v>277</v>
      </c>
      <c r="E71" s="867"/>
      <c r="F71" s="373" t="s">
        <v>694</v>
      </c>
      <c r="G71" s="659"/>
      <c r="H71" s="159" t="s">
        <v>280</v>
      </c>
      <c r="I71" s="568"/>
      <c r="J71" s="430"/>
      <c r="K71" s="414"/>
      <c r="L71" s="573"/>
      <c r="M71" s="414"/>
      <c r="N71" s="542"/>
      <c r="O71" s="434"/>
      <c r="P71" s="414"/>
      <c r="Q71" s="414"/>
      <c r="R71" s="414"/>
      <c r="S71" s="409"/>
      <c r="T71" s="414"/>
      <c r="U71" s="419"/>
      <c r="V71" s="419"/>
      <c r="W71" s="424"/>
      <c r="X71" s="438"/>
      <c r="Y71" s="424"/>
      <c r="Z71" s="463"/>
    </row>
    <row r="72" spans="1:26" ht="27" customHeight="1" x14ac:dyDescent="0.2">
      <c r="A72" s="471"/>
      <c r="B72" s="474"/>
      <c r="C72" s="564"/>
      <c r="D72" s="351" t="s">
        <v>281</v>
      </c>
      <c r="E72" s="867"/>
      <c r="F72" s="373" t="s">
        <v>695</v>
      </c>
      <c r="G72" s="659"/>
      <c r="H72" s="685" t="s">
        <v>287</v>
      </c>
      <c r="I72" s="569"/>
      <c r="J72" s="571"/>
      <c r="K72" s="414"/>
      <c r="L72" s="573"/>
      <c r="M72" s="414"/>
      <c r="N72" s="542"/>
      <c r="O72" s="434"/>
      <c r="P72" s="414"/>
      <c r="Q72" s="414"/>
      <c r="R72" s="414"/>
      <c r="S72" s="409"/>
      <c r="T72" s="414"/>
      <c r="U72" s="419"/>
      <c r="V72" s="419"/>
      <c r="W72" s="424"/>
      <c r="X72" s="438"/>
      <c r="Y72" s="424"/>
      <c r="Z72" s="463"/>
    </row>
    <row r="73" spans="1:26" ht="47.25" customHeight="1" thickBot="1" x14ac:dyDescent="0.25">
      <c r="A73" s="471"/>
      <c r="B73" s="474"/>
      <c r="C73" s="565"/>
      <c r="D73" s="344" t="s">
        <v>286</v>
      </c>
      <c r="E73" s="868"/>
      <c r="F73" s="376" t="s">
        <v>693</v>
      </c>
      <c r="G73" s="660"/>
      <c r="H73" s="420"/>
      <c r="I73" s="570"/>
      <c r="J73" s="431"/>
      <c r="K73" s="415"/>
      <c r="L73" s="574"/>
      <c r="M73" s="415"/>
      <c r="N73" s="543"/>
      <c r="O73" s="435"/>
      <c r="P73" s="415"/>
      <c r="Q73" s="415"/>
      <c r="R73" s="415"/>
      <c r="S73" s="410"/>
      <c r="T73" s="415"/>
      <c r="U73" s="420"/>
      <c r="V73" s="420"/>
      <c r="W73" s="425"/>
      <c r="X73" s="439"/>
      <c r="Y73" s="425"/>
      <c r="Z73" s="466"/>
    </row>
    <row r="74" spans="1:26" ht="69.75" customHeight="1" x14ac:dyDescent="0.2">
      <c r="A74" s="471"/>
      <c r="B74" s="474"/>
      <c r="C74" s="563">
        <v>12</v>
      </c>
      <c r="D74" s="347" t="s">
        <v>295</v>
      </c>
      <c r="E74" s="864" t="s">
        <v>688</v>
      </c>
      <c r="F74" s="372" t="s">
        <v>696</v>
      </c>
      <c r="G74" s="658" t="s">
        <v>296</v>
      </c>
      <c r="H74" s="145" t="s">
        <v>270</v>
      </c>
      <c r="I74" s="567" t="s">
        <v>47</v>
      </c>
      <c r="J74" s="429" t="s">
        <v>116</v>
      </c>
      <c r="K74" s="413">
        <f>VLOOKUP(I74,'[7]MATRIZ CALIFICACIÓN'!$B$10:$C$14,2,0)</f>
        <v>1</v>
      </c>
      <c r="L74" s="572">
        <f>HLOOKUP(J74,'[7]MATRIZ CALIFICACIÓN'!$D$8:$F$9,2,0)</f>
        <v>2</v>
      </c>
      <c r="M74" s="413">
        <f>VALUE(CONCATENATE(K74,L74))</f>
        <v>12</v>
      </c>
      <c r="N74" s="566" t="str">
        <f>VLOOKUP(M74,'[7]MATRIZ CALIFICACIÓN'!$D$27:$E$69,2,0)</f>
        <v>BAJA</v>
      </c>
      <c r="O74" s="433" t="s">
        <v>297</v>
      </c>
      <c r="P74" s="413" t="s">
        <v>108</v>
      </c>
      <c r="Q74" s="413">
        <v>10</v>
      </c>
      <c r="R74" s="413" t="str">
        <f t="shared" si="0"/>
        <v>NO</v>
      </c>
      <c r="S74" s="287" t="s">
        <v>10</v>
      </c>
      <c r="T74" s="413" t="str">
        <f t="shared" si="2"/>
        <v>4 de abril de 2017 al 29 de Diciembre de 2017</v>
      </c>
      <c r="U74" s="418" t="s">
        <v>272</v>
      </c>
      <c r="V74" s="418" t="s">
        <v>273</v>
      </c>
      <c r="W74" s="700" t="str">
        <f t="shared" si="3"/>
        <v>31 de agosto de 2017</v>
      </c>
      <c r="X74" s="437" t="s">
        <v>274</v>
      </c>
      <c r="Y74" s="423" t="str">
        <f>'[6]MAPA DE RIESGOS '!$W$41</f>
        <v xml:space="preserve">Subdirector(a) de Contravenciones de Tránsito </v>
      </c>
      <c r="Z74" s="462" t="str">
        <f>'[6]MAPA DE RIESGOS '!$X$41</f>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75" spans="1:26" ht="20.25" customHeight="1" x14ac:dyDescent="0.2">
      <c r="A75" s="471"/>
      <c r="B75" s="474"/>
      <c r="C75" s="564"/>
      <c r="D75" s="351" t="s">
        <v>281</v>
      </c>
      <c r="E75" s="867"/>
      <c r="F75" s="373" t="s">
        <v>695</v>
      </c>
      <c r="G75" s="659"/>
      <c r="H75" s="159" t="s">
        <v>278</v>
      </c>
      <c r="I75" s="568"/>
      <c r="J75" s="430"/>
      <c r="K75" s="414"/>
      <c r="L75" s="573"/>
      <c r="M75" s="414"/>
      <c r="N75" s="542"/>
      <c r="O75" s="434"/>
      <c r="P75" s="414"/>
      <c r="Q75" s="414"/>
      <c r="R75" s="414"/>
      <c r="S75" s="288"/>
      <c r="T75" s="414"/>
      <c r="U75" s="419"/>
      <c r="V75" s="419"/>
      <c r="W75" s="914"/>
      <c r="X75" s="438"/>
      <c r="Y75" s="424"/>
      <c r="Z75" s="463"/>
    </row>
    <row r="76" spans="1:26" ht="20.25" customHeight="1" x14ac:dyDescent="0.2">
      <c r="A76" s="471"/>
      <c r="B76" s="474"/>
      <c r="C76" s="564"/>
      <c r="D76" s="351" t="s">
        <v>277</v>
      </c>
      <c r="E76" s="867"/>
      <c r="F76" s="373" t="s">
        <v>694</v>
      </c>
      <c r="G76" s="659"/>
      <c r="H76" s="158" t="s">
        <v>280</v>
      </c>
      <c r="I76" s="568"/>
      <c r="J76" s="430"/>
      <c r="K76" s="414"/>
      <c r="L76" s="573"/>
      <c r="M76" s="414"/>
      <c r="N76" s="542"/>
      <c r="O76" s="434"/>
      <c r="P76" s="414"/>
      <c r="Q76" s="414"/>
      <c r="R76" s="414"/>
      <c r="S76" s="288"/>
      <c r="T76" s="414"/>
      <c r="U76" s="419"/>
      <c r="V76" s="419"/>
      <c r="W76" s="914"/>
      <c r="X76" s="438"/>
      <c r="Y76" s="424"/>
      <c r="Z76" s="463"/>
    </row>
    <row r="77" spans="1:26" ht="51.75" customHeight="1" x14ac:dyDescent="0.2">
      <c r="A77" s="471"/>
      <c r="B77" s="474"/>
      <c r="C77" s="564"/>
      <c r="D77" s="349" t="s">
        <v>298</v>
      </c>
      <c r="E77" s="865"/>
      <c r="F77" s="862" t="s">
        <v>696</v>
      </c>
      <c r="G77" s="659"/>
      <c r="H77" s="685" t="s">
        <v>287</v>
      </c>
      <c r="I77" s="569"/>
      <c r="J77" s="571"/>
      <c r="K77" s="414"/>
      <c r="L77" s="573"/>
      <c r="M77" s="414"/>
      <c r="N77" s="542"/>
      <c r="O77" s="434"/>
      <c r="P77" s="414"/>
      <c r="Q77" s="414"/>
      <c r="R77" s="414"/>
      <c r="S77" s="288"/>
      <c r="T77" s="414"/>
      <c r="U77" s="419"/>
      <c r="V77" s="419"/>
      <c r="W77" s="914"/>
      <c r="X77" s="438"/>
      <c r="Y77" s="424"/>
      <c r="Z77" s="463"/>
    </row>
    <row r="78" spans="1:26" ht="48" customHeight="1" x14ac:dyDescent="0.2">
      <c r="A78" s="471"/>
      <c r="B78" s="474"/>
      <c r="C78" s="564"/>
      <c r="D78" s="349" t="s">
        <v>299</v>
      </c>
      <c r="E78" s="369" t="s">
        <v>687</v>
      </c>
      <c r="F78" s="1021"/>
      <c r="G78" s="659"/>
      <c r="H78" s="419"/>
      <c r="I78" s="569"/>
      <c r="J78" s="571"/>
      <c r="K78" s="414"/>
      <c r="L78" s="573"/>
      <c r="M78" s="414"/>
      <c r="N78" s="542"/>
      <c r="O78" s="434"/>
      <c r="P78" s="414"/>
      <c r="Q78" s="414"/>
      <c r="R78" s="414"/>
      <c r="S78" s="288"/>
      <c r="T78" s="414"/>
      <c r="U78" s="419"/>
      <c r="V78" s="419"/>
      <c r="W78" s="914"/>
      <c r="X78" s="438"/>
      <c r="Y78" s="424"/>
      <c r="Z78" s="463"/>
    </row>
    <row r="79" spans="1:26" ht="56.25" customHeight="1" thickBot="1" x14ac:dyDescent="0.25">
      <c r="A79" s="471"/>
      <c r="B79" s="474"/>
      <c r="C79" s="565"/>
      <c r="D79" s="354" t="s">
        <v>282</v>
      </c>
      <c r="E79" s="374" t="s">
        <v>688</v>
      </c>
      <c r="F79" s="376" t="s">
        <v>692</v>
      </c>
      <c r="G79" s="660"/>
      <c r="H79" s="420"/>
      <c r="I79" s="570"/>
      <c r="J79" s="431"/>
      <c r="K79" s="415"/>
      <c r="L79" s="574"/>
      <c r="M79" s="415"/>
      <c r="N79" s="543"/>
      <c r="O79" s="435"/>
      <c r="P79" s="415"/>
      <c r="Q79" s="415"/>
      <c r="R79" s="415"/>
      <c r="S79" s="289"/>
      <c r="T79" s="415"/>
      <c r="U79" s="420"/>
      <c r="V79" s="420"/>
      <c r="W79" s="915"/>
      <c r="X79" s="439"/>
      <c r="Y79" s="425"/>
      <c r="Z79" s="466"/>
    </row>
    <row r="80" spans="1:26" ht="72.75" customHeight="1" x14ac:dyDescent="0.2">
      <c r="A80" s="471"/>
      <c r="B80" s="474"/>
      <c r="C80" s="563">
        <v>13</v>
      </c>
      <c r="D80" s="353" t="s">
        <v>291</v>
      </c>
      <c r="E80" s="864" t="s">
        <v>688</v>
      </c>
      <c r="F80" s="372" t="s">
        <v>692</v>
      </c>
      <c r="G80" s="658" t="s">
        <v>300</v>
      </c>
      <c r="H80" s="157" t="s">
        <v>270</v>
      </c>
      <c r="I80" s="567" t="s">
        <v>47</v>
      </c>
      <c r="J80" s="429" t="s">
        <v>116</v>
      </c>
      <c r="K80" s="413">
        <f>VLOOKUP(I80,'[7]MATRIZ CALIFICACIÓN'!$B$10:$C$14,2,0)</f>
        <v>1</v>
      </c>
      <c r="L80" s="572">
        <f>HLOOKUP(J80,'[7]MATRIZ CALIFICACIÓN'!$D$8:$F$9,2,0)</f>
        <v>2</v>
      </c>
      <c r="M80" s="413">
        <f>VALUE(CONCATENATE(K80,L80))</f>
        <v>12</v>
      </c>
      <c r="N80" s="566" t="str">
        <f>VLOOKUP(M80,'[7]MATRIZ CALIFICACIÓN'!$D$27:$E$69,2,0)</f>
        <v>BAJA</v>
      </c>
      <c r="O80" s="433" t="s">
        <v>301</v>
      </c>
      <c r="P80" s="413" t="s">
        <v>108</v>
      </c>
      <c r="Q80" s="413">
        <v>10</v>
      </c>
      <c r="R80" s="413" t="str">
        <f t="shared" si="0"/>
        <v>NO</v>
      </c>
      <c r="S80" s="408" t="s">
        <v>10</v>
      </c>
      <c r="T80" s="413" t="str">
        <f t="shared" si="2"/>
        <v>4 de abril de 2017 al 29 de Diciembre de 2017</v>
      </c>
      <c r="U80" s="418" t="s">
        <v>272</v>
      </c>
      <c r="V80" s="418" t="s">
        <v>273</v>
      </c>
      <c r="W80" s="700" t="str">
        <f t="shared" si="3"/>
        <v>31 de agosto de 2017</v>
      </c>
      <c r="X80" s="437" t="s">
        <v>274</v>
      </c>
      <c r="Y80" s="423" t="s">
        <v>275</v>
      </c>
      <c r="Z80" s="462" t="str">
        <f t="shared" ref="Z80:Z107" si="4">$Z$74</f>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81" spans="1:26" ht="25.5" customHeight="1" x14ac:dyDescent="0.2">
      <c r="A81" s="471"/>
      <c r="B81" s="474"/>
      <c r="C81" s="564"/>
      <c r="D81" s="351" t="s">
        <v>277</v>
      </c>
      <c r="E81" s="867"/>
      <c r="F81" s="373" t="s">
        <v>694</v>
      </c>
      <c r="G81" s="659"/>
      <c r="H81" s="158" t="s">
        <v>278</v>
      </c>
      <c r="I81" s="568"/>
      <c r="J81" s="430"/>
      <c r="K81" s="414"/>
      <c r="L81" s="573"/>
      <c r="M81" s="414"/>
      <c r="N81" s="542"/>
      <c r="O81" s="434"/>
      <c r="P81" s="414"/>
      <c r="Q81" s="414"/>
      <c r="R81" s="414"/>
      <c r="S81" s="409"/>
      <c r="T81" s="414"/>
      <c r="U81" s="419"/>
      <c r="V81" s="419"/>
      <c r="W81" s="424"/>
      <c r="X81" s="438"/>
      <c r="Y81" s="424"/>
      <c r="Z81" s="463"/>
    </row>
    <row r="82" spans="1:26" ht="36" customHeight="1" x14ac:dyDescent="0.2">
      <c r="A82" s="471"/>
      <c r="B82" s="474"/>
      <c r="C82" s="564"/>
      <c r="D82" s="351" t="s">
        <v>281</v>
      </c>
      <c r="E82" s="867"/>
      <c r="F82" s="373" t="s">
        <v>695</v>
      </c>
      <c r="G82" s="659"/>
      <c r="H82" s="159" t="s">
        <v>280</v>
      </c>
      <c r="I82" s="568"/>
      <c r="J82" s="430"/>
      <c r="K82" s="414"/>
      <c r="L82" s="573"/>
      <c r="M82" s="414"/>
      <c r="N82" s="542"/>
      <c r="O82" s="434"/>
      <c r="P82" s="414"/>
      <c r="Q82" s="414"/>
      <c r="R82" s="414"/>
      <c r="S82" s="409"/>
      <c r="T82" s="414"/>
      <c r="U82" s="419"/>
      <c r="V82" s="419"/>
      <c r="W82" s="424"/>
      <c r="X82" s="438"/>
      <c r="Y82" s="424"/>
      <c r="Z82" s="463"/>
    </row>
    <row r="83" spans="1:26" ht="27.75" customHeight="1" x14ac:dyDescent="0.2">
      <c r="A83" s="471"/>
      <c r="B83" s="474"/>
      <c r="C83" s="564"/>
      <c r="D83" s="349" t="s">
        <v>286</v>
      </c>
      <c r="E83" s="867"/>
      <c r="F83" s="373" t="s">
        <v>693</v>
      </c>
      <c r="G83" s="659"/>
      <c r="H83" s="685" t="s">
        <v>287</v>
      </c>
      <c r="I83" s="569"/>
      <c r="J83" s="571"/>
      <c r="K83" s="414"/>
      <c r="L83" s="573"/>
      <c r="M83" s="414"/>
      <c r="N83" s="542"/>
      <c r="O83" s="434"/>
      <c r="P83" s="414"/>
      <c r="Q83" s="414"/>
      <c r="R83" s="414"/>
      <c r="S83" s="409"/>
      <c r="T83" s="414"/>
      <c r="U83" s="419"/>
      <c r="V83" s="419"/>
      <c r="W83" s="424"/>
      <c r="X83" s="438"/>
      <c r="Y83" s="424"/>
      <c r="Z83" s="463"/>
    </row>
    <row r="84" spans="1:26" ht="28.5" customHeight="1" thickBot="1" x14ac:dyDescent="0.25">
      <c r="A84" s="471"/>
      <c r="B84" s="474"/>
      <c r="C84" s="565"/>
      <c r="D84" s="354" t="s">
        <v>288</v>
      </c>
      <c r="E84" s="868"/>
      <c r="F84" s="376" t="s">
        <v>695</v>
      </c>
      <c r="G84" s="660"/>
      <c r="H84" s="420"/>
      <c r="I84" s="570"/>
      <c r="J84" s="431"/>
      <c r="K84" s="415"/>
      <c r="L84" s="574"/>
      <c r="M84" s="415"/>
      <c r="N84" s="543"/>
      <c r="O84" s="435"/>
      <c r="P84" s="415"/>
      <c r="Q84" s="415"/>
      <c r="R84" s="415"/>
      <c r="S84" s="410"/>
      <c r="T84" s="415"/>
      <c r="U84" s="420"/>
      <c r="V84" s="420"/>
      <c r="W84" s="425"/>
      <c r="X84" s="439"/>
      <c r="Y84" s="425"/>
      <c r="Z84" s="466"/>
    </row>
    <row r="85" spans="1:26" ht="60" customHeight="1" x14ac:dyDescent="0.2">
      <c r="A85" s="471"/>
      <c r="B85" s="474"/>
      <c r="C85" s="563">
        <v>14</v>
      </c>
      <c r="D85" s="347" t="s">
        <v>282</v>
      </c>
      <c r="E85" s="864" t="s">
        <v>688</v>
      </c>
      <c r="F85" s="372" t="s">
        <v>696</v>
      </c>
      <c r="G85" s="658" t="s">
        <v>302</v>
      </c>
      <c r="H85" s="160" t="s">
        <v>270</v>
      </c>
      <c r="I85" s="429" t="s">
        <v>47</v>
      </c>
      <c r="J85" s="429" t="s">
        <v>116</v>
      </c>
      <c r="K85" s="413">
        <f>VLOOKUP(I85,'[7]MATRIZ CALIFICACIÓN'!$B$10:$C$14,2,0)</f>
        <v>1</v>
      </c>
      <c r="L85" s="572">
        <f>HLOOKUP(J85,'[7]MATRIZ CALIFICACIÓN'!$D$8:$F$9,2,0)</f>
        <v>2</v>
      </c>
      <c r="M85" s="413">
        <f>VALUE(CONCATENATE(K85,L85))</f>
        <v>12</v>
      </c>
      <c r="N85" s="566" t="str">
        <f>VLOOKUP(M85,'[7]MATRIZ CALIFICACIÓN'!$D$27:$E$69,2,0)</f>
        <v>BAJA</v>
      </c>
      <c r="O85" s="433" t="s">
        <v>303</v>
      </c>
      <c r="P85" s="413" t="s">
        <v>108</v>
      </c>
      <c r="Q85" s="413">
        <v>10</v>
      </c>
      <c r="R85" s="413" t="str">
        <f t="shared" si="0"/>
        <v>NO</v>
      </c>
      <c r="S85" s="408" t="s">
        <v>10</v>
      </c>
      <c r="T85" s="413" t="str">
        <f t="shared" si="2"/>
        <v>4 de abril de 2017 al 29 de Diciembre de 2017</v>
      </c>
      <c r="U85" s="418" t="s">
        <v>272</v>
      </c>
      <c r="V85" s="418" t="s">
        <v>273</v>
      </c>
      <c r="W85" s="423" t="str">
        <f t="shared" si="3"/>
        <v>31 de agosto de 2017</v>
      </c>
      <c r="X85" s="437" t="s">
        <v>274</v>
      </c>
      <c r="Y85" s="423" t="str">
        <f>'[6]MAPA DE RIESGOS '!$W$46</f>
        <v xml:space="preserve">Subdirector(a) de Jurisdicción Coactiva  </v>
      </c>
      <c r="Z85" s="462" t="str">
        <f t="shared" si="4"/>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86" spans="1:26" ht="45" customHeight="1" x14ac:dyDescent="0.2">
      <c r="A86" s="471"/>
      <c r="B86" s="474"/>
      <c r="C86" s="564"/>
      <c r="D86" s="349" t="s">
        <v>277</v>
      </c>
      <c r="E86" s="867"/>
      <c r="F86" s="373" t="s">
        <v>694</v>
      </c>
      <c r="G86" s="659"/>
      <c r="H86" s="161" t="s">
        <v>278</v>
      </c>
      <c r="I86" s="430"/>
      <c r="J86" s="430"/>
      <c r="K86" s="414"/>
      <c r="L86" s="573"/>
      <c r="M86" s="414"/>
      <c r="N86" s="542"/>
      <c r="O86" s="434"/>
      <c r="P86" s="414"/>
      <c r="Q86" s="414"/>
      <c r="R86" s="414"/>
      <c r="S86" s="409"/>
      <c r="T86" s="414"/>
      <c r="U86" s="419"/>
      <c r="V86" s="419"/>
      <c r="W86" s="424"/>
      <c r="X86" s="438"/>
      <c r="Y86" s="424"/>
      <c r="Z86" s="463"/>
    </row>
    <row r="87" spans="1:26" ht="50.25" customHeight="1" x14ac:dyDescent="0.2">
      <c r="A87" s="471"/>
      <c r="B87" s="474"/>
      <c r="C87" s="564"/>
      <c r="D87" s="351" t="s">
        <v>281</v>
      </c>
      <c r="E87" s="867"/>
      <c r="F87" s="373" t="s">
        <v>695</v>
      </c>
      <c r="G87" s="659"/>
      <c r="H87" s="162" t="s">
        <v>280</v>
      </c>
      <c r="I87" s="430"/>
      <c r="J87" s="430"/>
      <c r="K87" s="414"/>
      <c r="L87" s="573"/>
      <c r="M87" s="414"/>
      <c r="N87" s="542"/>
      <c r="O87" s="434"/>
      <c r="P87" s="414"/>
      <c r="Q87" s="414"/>
      <c r="R87" s="414"/>
      <c r="S87" s="409"/>
      <c r="T87" s="414"/>
      <c r="U87" s="419"/>
      <c r="V87" s="419"/>
      <c r="W87" s="424"/>
      <c r="X87" s="438"/>
      <c r="Y87" s="424"/>
      <c r="Z87" s="463"/>
    </row>
    <row r="88" spans="1:26" ht="33" customHeight="1" thickBot="1" x14ac:dyDescent="0.25">
      <c r="A88" s="471"/>
      <c r="B88" s="474"/>
      <c r="C88" s="564"/>
      <c r="D88" s="343" t="s">
        <v>294</v>
      </c>
      <c r="E88" s="868"/>
      <c r="F88" s="376" t="s">
        <v>692</v>
      </c>
      <c r="G88" s="660"/>
      <c r="H88" s="163" t="s">
        <v>287</v>
      </c>
      <c r="I88" s="571"/>
      <c r="J88" s="571"/>
      <c r="K88" s="414"/>
      <c r="L88" s="573"/>
      <c r="M88" s="414"/>
      <c r="N88" s="542"/>
      <c r="O88" s="435"/>
      <c r="P88" s="415"/>
      <c r="Q88" s="415"/>
      <c r="R88" s="415"/>
      <c r="S88" s="410"/>
      <c r="T88" s="415"/>
      <c r="U88" s="420"/>
      <c r="V88" s="420"/>
      <c r="W88" s="425"/>
      <c r="X88" s="439"/>
      <c r="Y88" s="425"/>
      <c r="Z88" s="466"/>
    </row>
    <row r="89" spans="1:26" ht="45.75" customHeight="1" x14ac:dyDescent="0.2">
      <c r="A89" s="471"/>
      <c r="B89" s="474"/>
      <c r="C89" s="564">
        <v>15</v>
      </c>
      <c r="D89" s="347" t="s">
        <v>282</v>
      </c>
      <c r="E89" s="864" t="s">
        <v>688</v>
      </c>
      <c r="F89" s="372" t="s">
        <v>696</v>
      </c>
      <c r="G89" s="671" t="s">
        <v>304</v>
      </c>
      <c r="H89" s="157" t="s">
        <v>270</v>
      </c>
      <c r="I89" s="567" t="s">
        <v>47</v>
      </c>
      <c r="J89" s="429" t="s">
        <v>116</v>
      </c>
      <c r="K89" s="413">
        <f>VLOOKUP(I89,'[7]MATRIZ CALIFICACIÓN'!$B$10:$C$14,2,0)</f>
        <v>1</v>
      </c>
      <c r="L89" s="572">
        <f>HLOOKUP(J89,'[7]MATRIZ CALIFICACIÓN'!$D$8:$F$9,2,0)</f>
        <v>2</v>
      </c>
      <c r="M89" s="413">
        <f>VALUE(CONCATENATE(K89,L89))</f>
        <v>12</v>
      </c>
      <c r="N89" s="566" t="str">
        <f>VLOOKUP(M89,'[7]MATRIZ CALIFICACIÓN'!$D$27:$E$69,2,0)</f>
        <v>BAJA</v>
      </c>
      <c r="O89" s="433" t="s">
        <v>305</v>
      </c>
      <c r="P89" s="413" t="s">
        <v>108</v>
      </c>
      <c r="Q89" s="413">
        <v>10</v>
      </c>
      <c r="R89" s="413" t="str">
        <f t="shared" ref="R89:R149" si="5">$R$18</f>
        <v>NO</v>
      </c>
      <c r="S89" s="408" t="s">
        <v>10</v>
      </c>
      <c r="T89" s="413" t="str">
        <f t="shared" si="2"/>
        <v>4 de abril de 2017 al 29 de Diciembre de 2017</v>
      </c>
      <c r="U89" s="418" t="s">
        <v>272</v>
      </c>
      <c r="V89" s="418" t="s">
        <v>273</v>
      </c>
      <c r="W89" s="700" t="str">
        <f t="shared" si="3"/>
        <v>31 de agosto de 2017</v>
      </c>
      <c r="X89" s="437" t="s">
        <v>274</v>
      </c>
      <c r="Y89" s="423" t="str">
        <f>'[6]MAPA DE RIESGOS '!$W$50</f>
        <v xml:space="preserve">Subdirector(a) de Jurisdicción Coactiva  </v>
      </c>
      <c r="Z89" s="462" t="str">
        <f t="shared" si="4"/>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90" spans="1:26" ht="32.25" customHeight="1" x14ac:dyDescent="0.2">
      <c r="A90" s="471"/>
      <c r="B90" s="474"/>
      <c r="C90" s="564"/>
      <c r="D90" s="349" t="s">
        <v>277</v>
      </c>
      <c r="E90" s="867"/>
      <c r="F90" s="373" t="s">
        <v>694</v>
      </c>
      <c r="G90" s="672"/>
      <c r="H90" s="158" t="s">
        <v>278</v>
      </c>
      <c r="I90" s="568"/>
      <c r="J90" s="430"/>
      <c r="K90" s="414"/>
      <c r="L90" s="573"/>
      <c r="M90" s="414"/>
      <c r="N90" s="542"/>
      <c r="O90" s="434"/>
      <c r="P90" s="414"/>
      <c r="Q90" s="414"/>
      <c r="R90" s="414"/>
      <c r="S90" s="409"/>
      <c r="T90" s="414"/>
      <c r="U90" s="419"/>
      <c r="V90" s="419"/>
      <c r="W90" s="424"/>
      <c r="X90" s="438"/>
      <c r="Y90" s="424"/>
      <c r="Z90" s="463"/>
    </row>
    <row r="91" spans="1:26" ht="27.75" customHeight="1" x14ac:dyDescent="0.2">
      <c r="A91" s="471"/>
      <c r="B91" s="474"/>
      <c r="C91" s="564"/>
      <c r="D91" s="351" t="s">
        <v>281</v>
      </c>
      <c r="E91" s="867"/>
      <c r="F91" s="373" t="s">
        <v>695</v>
      </c>
      <c r="G91" s="672"/>
      <c r="H91" s="159" t="s">
        <v>280</v>
      </c>
      <c r="I91" s="568"/>
      <c r="J91" s="430"/>
      <c r="K91" s="414"/>
      <c r="L91" s="573"/>
      <c r="M91" s="414"/>
      <c r="N91" s="542"/>
      <c r="O91" s="434"/>
      <c r="P91" s="414"/>
      <c r="Q91" s="414"/>
      <c r="R91" s="414"/>
      <c r="S91" s="409"/>
      <c r="T91" s="414"/>
      <c r="U91" s="419"/>
      <c r="V91" s="419"/>
      <c r="W91" s="424"/>
      <c r="X91" s="438"/>
      <c r="Y91" s="424"/>
      <c r="Z91" s="463"/>
    </row>
    <row r="92" spans="1:26" ht="26.25" customHeight="1" x14ac:dyDescent="0.2">
      <c r="A92" s="471"/>
      <c r="B92" s="474"/>
      <c r="C92" s="564"/>
      <c r="D92" s="343" t="s">
        <v>294</v>
      </c>
      <c r="E92" s="867"/>
      <c r="F92" s="373" t="s">
        <v>696</v>
      </c>
      <c r="G92" s="672"/>
      <c r="H92" s="685" t="s">
        <v>287</v>
      </c>
      <c r="I92" s="569"/>
      <c r="J92" s="571"/>
      <c r="K92" s="414"/>
      <c r="L92" s="573"/>
      <c r="M92" s="414"/>
      <c r="N92" s="542"/>
      <c r="O92" s="434"/>
      <c r="P92" s="414"/>
      <c r="Q92" s="414"/>
      <c r="R92" s="414"/>
      <c r="S92" s="409"/>
      <c r="T92" s="414"/>
      <c r="U92" s="419"/>
      <c r="V92" s="419"/>
      <c r="W92" s="424"/>
      <c r="X92" s="438"/>
      <c r="Y92" s="424"/>
      <c r="Z92" s="463"/>
    </row>
    <row r="93" spans="1:26" ht="28.5" customHeight="1" x14ac:dyDescent="0.2">
      <c r="A93" s="471"/>
      <c r="B93" s="474"/>
      <c r="C93" s="564"/>
      <c r="D93" s="349" t="s">
        <v>286</v>
      </c>
      <c r="E93" s="867"/>
      <c r="F93" s="373" t="s">
        <v>693</v>
      </c>
      <c r="G93" s="672"/>
      <c r="H93" s="419"/>
      <c r="I93" s="569"/>
      <c r="J93" s="571"/>
      <c r="K93" s="414"/>
      <c r="L93" s="573"/>
      <c r="M93" s="414"/>
      <c r="N93" s="542"/>
      <c r="O93" s="434"/>
      <c r="P93" s="414"/>
      <c r="Q93" s="414"/>
      <c r="R93" s="414"/>
      <c r="S93" s="409"/>
      <c r="T93" s="414"/>
      <c r="U93" s="419"/>
      <c r="V93" s="419"/>
      <c r="W93" s="424"/>
      <c r="X93" s="438"/>
      <c r="Y93" s="424"/>
      <c r="Z93" s="463"/>
    </row>
    <row r="94" spans="1:26" ht="34.5" customHeight="1" thickBot="1" x14ac:dyDescent="0.25">
      <c r="A94" s="471"/>
      <c r="B94" s="474"/>
      <c r="C94" s="565"/>
      <c r="D94" s="354" t="s">
        <v>288</v>
      </c>
      <c r="E94" s="868"/>
      <c r="F94" s="376" t="s">
        <v>695</v>
      </c>
      <c r="G94" s="673"/>
      <c r="H94" s="420"/>
      <c r="I94" s="570"/>
      <c r="J94" s="431"/>
      <c r="K94" s="415"/>
      <c r="L94" s="574"/>
      <c r="M94" s="415"/>
      <c r="N94" s="543"/>
      <c r="O94" s="435"/>
      <c r="P94" s="415"/>
      <c r="Q94" s="415"/>
      <c r="R94" s="415"/>
      <c r="S94" s="410"/>
      <c r="T94" s="415"/>
      <c r="U94" s="420"/>
      <c r="V94" s="420"/>
      <c r="W94" s="425"/>
      <c r="X94" s="439"/>
      <c r="Y94" s="425"/>
      <c r="Z94" s="466"/>
    </row>
    <row r="95" spans="1:26" ht="42" customHeight="1" x14ac:dyDescent="0.2">
      <c r="A95" s="471"/>
      <c r="B95" s="474"/>
      <c r="C95" s="563">
        <v>16</v>
      </c>
      <c r="D95" s="353" t="s">
        <v>286</v>
      </c>
      <c r="E95" s="368" t="s">
        <v>688</v>
      </c>
      <c r="F95" s="372" t="s">
        <v>693</v>
      </c>
      <c r="G95" s="658" t="s">
        <v>306</v>
      </c>
      <c r="H95" s="164" t="s">
        <v>270</v>
      </c>
      <c r="I95" s="567" t="s">
        <v>47</v>
      </c>
      <c r="J95" s="429" t="s">
        <v>116</v>
      </c>
      <c r="K95" s="413">
        <f>VLOOKUP(I95,'[7]MATRIZ CALIFICACIÓN'!$B$10:$C$14,2,0)</f>
        <v>1</v>
      </c>
      <c r="L95" s="572">
        <f>HLOOKUP(J95,'[7]MATRIZ CALIFICACIÓN'!$D$8:$F$9,2,0)</f>
        <v>2</v>
      </c>
      <c r="M95" s="413">
        <f>VALUE(CONCATENATE(K95,L95))</f>
        <v>12</v>
      </c>
      <c r="N95" s="566" t="str">
        <f>VLOOKUP(M95,'[7]MATRIZ CALIFICACIÓN'!$D$27:$E$69,2,0)</f>
        <v>BAJA</v>
      </c>
      <c r="O95" s="433" t="s">
        <v>307</v>
      </c>
      <c r="P95" s="413" t="s">
        <v>108</v>
      </c>
      <c r="Q95" s="413">
        <v>10</v>
      </c>
      <c r="R95" s="413" t="str">
        <f t="shared" si="5"/>
        <v>NO</v>
      </c>
      <c r="S95" s="408" t="s">
        <v>10</v>
      </c>
      <c r="T95" s="413" t="str">
        <f t="shared" ref="T95:T103" si="6">$T$107</f>
        <v>4 de abril de 2017 al 29 de Diciembre de 2017</v>
      </c>
      <c r="U95" s="418" t="s">
        <v>272</v>
      </c>
      <c r="V95" s="418" t="s">
        <v>273</v>
      </c>
      <c r="W95" s="700" t="str">
        <f t="shared" ref="W95:W103" si="7">$W$107</f>
        <v>31 de agosto de 2017</v>
      </c>
      <c r="X95" s="437" t="s">
        <v>274</v>
      </c>
      <c r="Y95" s="423" t="str">
        <f>'[6]MAPA DE RIESGOS '!$W$56</f>
        <v xml:space="preserve">Director(a) de Control y Vigilancia </v>
      </c>
      <c r="Z95" s="462" t="str">
        <f t="shared" si="4"/>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96" spans="1:26" ht="57" customHeight="1" x14ac:dyDescent="0.2">
      <c r="A96" s="471"/>
      <c r="B96" s="474"/>
      <c r="C96" s="564"/>
      <c r="D96" s="351" t="s">
        <v>309</v>
      </c>
      <c r="E96" s="369" t="s">
        <v>690</v>
      </c>
      <c r="F96" s="373" t="s">
        <v>696</v>
      </c>
      <c r="G96" s="659"/>
      <c r="H96" s="165" t="s">
        <v>278</v>
      </c>
      <c r="I96" s="568"/>
      <c r="J96" s="430"/>
      <c r="K96" s="414"/>
      <c r="L96" s="573"/>
      <c r="M96" s="414"/>
      <c r="N96" s="542"/>
      <c r="O96" s="434"/>
      <c r="P96" s="414"/>
      <c r="Q96" s="414"/>
      <c r="R96" s="414"/>
      <c r="S96" s="409"/>
      <c r="T96" s="414"/>
      <c r="U96" s="419"/>
      <c r="V96" s="419"/>
      <c r="W96" s="424"/>
      <c r="X96" s="438"/>
      <c r="Y96" s="424"/>
      <c r="Z96" s="463"/>
    </row>
    <row r="97" spans="1:26" ht="34.5" customHeight="1" x14ac:dyDescent="0.2">
      <c r="A97" s="471"/>
      <c r="B97" s="474"/>
      <c r="C97" s="564"/>
      <c r="D97" s="351" t="s">
        <v>281</v>
      </c>
      <c r="E97" s="866" t="s">
        <v>688</v>
      </c>
      <c r="F97" s="373" t="s">
        <v>695</v>
      </c>
      <c r="G97" s="659"/>
      <c r="H97" s="166" t="s">
        <v>280</v>
      </c>
      <c r="I97" s="568"/>
      <c r="J97" s="430"/>
      <c r="K97" s="414"/>
      <c r="L97" s="573"/>
      <c r="M97" s="414"/>
      <c r="N97" s="542"/>
      <c r="O97" s="434"/>
      <c r="P97" s="414"/>
      <c r="Q97" s="414"/>
      <c r="R97" s="414"/>
      <c r="S97" s="409"/>
      <c r="T97" s="414"/>
      <c r="U97" s="419"/>
      <c r="V97" s="419"/>
      <c r="W97" s="424"/>
      <c r="X97" s="438"/>
      <c r="Y97" s="424"/>
      <c r="Z97" s="463"/>
    </row>
    <row r="98" spans="1:26" ht="55.5" customHeight="1" thickBot="1" x14ac:dyDescent="0.25">
      <c r="A98" s="471"/>
      <c r="B98" s="474"/>
      <c r="C98" s="565"/>
      <c r="D98" s="350" t="s">
        <v>277</v>
      </c>
      <c r="E98" s="868"/>
      <c r="F98" s="376" t="s">
        <v>694</v>
      </c>
      <c r="G98" s="660"/>
      <c r="H98" s="167" t="s">
        <v>287</v>
      </c>
      <c r="I98" s="570"/>
      <c r="J98" s="431"/>
      <c r="K98" s="415"/>
      <c r="L98" s="574"/>
      <c r="M98" s="415"/>
      <c r="N98" s="543"/>
      <c r="O98" s="435"/>
      <c r="P98" s="415"/>
      <c r="Q98" s="415"/>
      <c r="R98" s="415"/>
      <c r="S98" s="410"/>
      <c r="T98" s="415"/>
      <c r="U98" s="420"/>
      <c r="V98" s="420"/>
      <c r="W98" s="425"/>
      <c r="X98" s="439"/>
      <c r="Y98" s="425"/>
      <c r="Z98" s="466"/>
    </row>
    <row r="99" spans="1:26" ht="57.75" customHeight="1" x14ac:dyDescent="0.2">
      <c r="A99" s="471"/>
      <c r="B99" s="474"/>
      <c r="C99" s="564">
        <v>17</v>
      </c>
      <c r="D99" s="353" t="s">
        <v>286</v>
      </c>
      <c r="E99" s="864" t="s">
        <v>688</v>
      </c>
      <c r="F99" s="372" t="s">
        <v>693</v>
      </c>
      <c r="G99" s="658" t="s">
        <v>310</v>
      </c>
      <c r="H99" s="164" t="s">
        <v>270</v>
      </c>
      <c r="I99" s="567" t="s">
        <v>47</v>
      </c>
      <c r="J99" s="429" t="s">
        <v>116</v>
      </c>
      <c r="K99" s="413">
        <f>VLOOKUP(I99,'[7]MATRIZ CALIFICACIÓN'!$B$10:$C$14,2,0)</f>
        <v>1</v>
      </c>
      <c r="L99" s="572">
        <f>HLOOKUP(J99,'[7]MATRIZ CALIFICACIÓN'!$D$8:$F$9,2,0)</f>
        <v>2</v>
      </c>
      <c r="M99" s="413">
        <f>VALUE(CONCATENATE(K99,L99))</f>
        <v>12</v>
      </c>
      <c r="N99" s="566" t="str">
        <f>VLOOKUP(M99,'[7]MATRIZ CALIFICACIÓN'!$D$27:$E$69,2,0)</f>
        <v>BAJA</v>
      </c>
      <c r="O99" s="433" t="s">
        <v>311</v>
      </c>
      <c r="P99" s="413" t="s">
        <v>108</v>
      </c>
      <c r="Q99" s="413">
        <v>10</v>
      </c>
      <c r="R99" s="413" t="str">
        <f t="shared" si="5"/>
        <v>NO</v>
      </c>
      <c r="S99" s="408" t="s">
        <v>10</v>
      </c>
      <c r="T99" s="413" t="str">
        <f t="shared" si="6"/>
        <v>4 de abril de 2017 al 29 de Diciembre de 2017</v>
      </c>
      <c r="U99" s="418" t="s">
        <v>272</v>
      </c>
      <c r="V99" s="418" t="s">
        <v>273</v>
      </c>
      <c r="W99" s="700" t="str">
        <f t="shared" si="7"/>
        <v>31 de agosto de 2017</v>
      </c>
      <c r="X99" s="437" t="s">
        <v>274</v>
      </c>
      <c r="Y99" s="423" t="s">
        <v>308</v>
      </c>
      <c r="Z99" s="462" t="str">
        <f t="shared" si="4"/>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100" spans="1:26" ht="33" customHeight="1" x14ac:dyDescent="0.2">
      <c r="A100" s="471"/>
      <c r="B100" s="474"/>
      <c r="C100" s="564"/>
      <c r="D100" s="351" t="s">
        <v>290</v>
      </c>
      <c r="E100" s="867"/>
      <c r="F100" s="373" t="s">
        <v>696</v>
      </c>
      <c r="G100" s="659"/>
      <c r="H100" s="165" t="s">
        <v>278</v>
      </c>
      <c r="I100" s="568"/>
      <c r="J100" s="430"/>
      <c r="K100" s="414"/>
      <c r="L100" s="573"/>
      <c r="M100" s="414"/>
      <c r="N100" s="542"/>
      <c r="O100" s="434"/>
      <c r="P100" s="414"/>
      <c r="Q100" s="414"/>
      <c r="R100" s="414"/>
      <c r="S100" s="409"/>
      <c r="T100" s="414"/>
      <c r="U100" s="419"/>
      <c r="V100" s="419"/>
      <c r="W100" s="424"/>
      <c r="X100" s="438"/>
      <c r="Y100" s="424"/>
      <c r="Z100" s="463"/>
    </row>
    <row r="101" spans="1:26" ht="56.25" customHeight="1" x14ac:dyDescent="0.2">
      <c r="A101" s="471"/>
      <c r="B101" s="474"/>
      <c r="C101" s="564"/>
      <c r="D101" s="351" t="s">
        <v>281</v>
      </c>
      <c r="E101" s="867"/>
      <c r="F101" s="373" t="s">
        <v>695</v>
      </c>
      <c r="G101" s="659"/>
      <c r="H101" s="166" t="s">
        <v>280</v>
      </c>
      <c r="I101" s="568"/>
      <c r="J101" s="430"/>
      <c r="K101" s="414"/>
      <c r="L101" s="573"/>
      <c r="M101" s="414"/>
      <c r="N101" s="542"/>
      <c r="O101" s="434"/>
      <c r="P101" s="414"/>
      <c r="Q101" s="414"/>
      <c r="R101" s="414"/>
      <c r="S101" s="409"/>
      <c r="T101" s="414"/>
      <c r="U101" s="419"/>
      <c r="V101" s="419"/>
      <c r="W101" s="424"/>
      <c r="X101" s="438"/>
      <c r="Y101" s="424"/>
      <c r="Z101" s="463"/>
    </row>
    <row r="102" spans="1:26" ht="58.5" customHeight="1" thickBot="1" x14ac:dyDescent="0.25">
      <c r="A102" s="471"/>
      <c r="B102" s="474"/>
      <c r="C102" s="564"/>
      <c r="D102" s="350" t="s">
        <v>277</v>
      </c>
      <c r="E102" s="868"/>
      <c r="F102" s="376" t="s">
        <v>694</v>
      </c>
      <c r="G102" s="660"/>
      <c r="H102" s="167" t="s">
        <v>287</v>
      </c>
      <c r="I102" s="570"/>
      <c r="J102" s="431"/>
      <c r="K102" s="415"/>
      <c r="L102" s="574"/>
      <c r="M102" s="415"/>
      <c r="N102" s="543"/>
      <c r="O102" s="435"/>
      <c r="P102" s="415"/>
      <c r="Q102" s="415"/>
      <c r="R102" s="415"/>
      <c r="S102" s="410"/>
      <c r="T102" s="415"/>
      <c r="U102" s="420"/>
      <c r="V102" s="420"/>
      <c r="W102" s="425"/>
      <c r="X102" s="439"/>
      <c r="Y102" s="425"/>
      <c r="Z102" s="466"/>
    </row>
    <row r="103" spans="1:26" ht="62.25" customHeight="1" x14ac:dyDescent="0.2">
      <c r="A103" s="471"/>
      <c r="B103" s="474"/>
      <c r="C103" s="563">
        <v>18</v>
      </c>
      <c r="D103" s="353" t="s">
        <v>286</v>
      </c>
      <c r="E103" s="864" t="s">
        <v>688</v>
      </c>
      <c r="F103" s="372" t="s">
        <v>693</v>
      </c>
      <c r="G103" s="658" t="s">
        <v>312</v>
      </c>
      <c r="H103" s="164" t="s">
        <v>270</v>
      </c>
      <c r="I103" s="429" t="s">
        <v>47</v>
      </c>
      <c r="J103" s="429" t="s">
        <v>116</v>
      </c>
      <c r="K103" s="413">
        <f>VLOOKUP(I103,'[7]MATRIZ CALIFICACIÓN'!$B$10:$C$14,2,0)</f>
        <v>1</v>
      </c>
      <c r="L103" s="572">
        <f>HLOOKUP(J103,'[7]MATRIZ CALIFICACIÓN'!$D$8:$F$9,2,0)</f>
        <v>2</v>
      </c>
      <c r="M103" s="413">
        <f>VALUE(CONCATENATE(K103,L103))</f>
        <v>12</v>
      </c>
      <c r="N103" s="916" t="s">
        <v>10</v>
      </c>
      <c r="O103" s="433" t="s">
        <v>313</v>
      </c>
      <c r="P103" s="413" t="s">
        <v>108</v>
      </c>
      <c r="Q103" s="413">
        <v>10</v>
      </c>
      <c r="R103" s="413" t="str">
        <f t="shared" si="5"/>
        <v>NO</v>
      </c>
      <c r="S103" s="408" t="s">
        <v>10</v>
      </c>
      <c r="T103" s="413" t="str">
        <f t="shared" si="6"/>
        <v>4 de abril de 2017 al 29 de Diciembre de 2017</v>
      </c>
      <c r="U103" s="418" t="s">
        <v>272</v>
      </c>
      <c r="V103" s="418" t="s">
        <v>273</v>
      </c>
      <c r="W103" s="700" t="str">
        <f t="shared" si="7"/>
        <v>31 de agosto de 2017</v>
      </c>
      <c r="X103" s="437" t="s">
        <v>274</v>
      </c>
      <c r="Y103" s="423" t="s">
        <v>308</v>
      </c>
      <c r="Z103" s="462" t="str">
        <f t="shared" si="4"/>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104" spans="1:26" ht="36.75" customHeight="1" x14ac:dyDescent="0.2">
      <c r="A104" s="471"/>
      <c r="B104" s="474"/>
      <c r="C104" s="564"/>
      <c r="D104" s="351" t="s">
        <v>290</v>
      </c>
      <c r="E104" s="867"/>
      <c r="F104" s="373" t="s">
        <v>696</v>
      </c>
      <c r="G104" s="659"/>
      <c r="H104" s="165" t="s">
        <v>278</v>
      </c>
      <c r="I104" s="430"/>
      <c r="J104" s="430"/>
      <c r="K104" s="414"/>
      <c r="L104" s="573"/>
      <c r="M104" s="414"/>
      <c r="N104" s="917"/>
      <c r="O104" s="434"/>
      <c r="P104" s="414"/>
      <c r="Q104" s="414"/>
      <c r="R104" s="414"/>
      <c r="S104" s="409"/>
      <c r="T104" s="414"/>
      <c r="U104" s="419"/>
      <c r="V104" s="419"/>
      <c r="W104" s="424"/>
      <c r="X104" s="438"/>
      <c r="Y104" s="424"/>
      <c r="Z104" s="463"/>
    </row>
    <row r="105" spans="1:26" ht="39" customHeight="1" x14ac:dyDescent="0.2">
      <c r="A105" s="471"/>
      <c r="B105" s="474"/>
      <c r="C105" s="564"/>
      <c r="D105" s="351" t="s">
        <v>281</v>
      </c>
      <c r="E105" s="867"/>
      <c r="F105" s="373" t="s">
        <v>695</v>
      </c>
      <c r="G105" s="659"/>
      <c r="H105" s="166" t="s">
        <v>280</v>
      </c>
      <c r="I105" s="430"/>
      <c r="J105" s="430"/>
      <c r="K105" s="414"/>
      <c r="L105" s="573"/>
      <c r="M105" s="414"/>
      <c r="N105" s="917"/>
      <c r="O105" s="434"/>
      <c r="P105" s="414"/>
      <c r="Q105" s="414"/>
      <c r="R105" s="414"/>
      <c r="S105" s="409"/>
      <c r="T105" s="414"/>
      <c r="U105" s="419"/>
      <c r="V105" s="419"/>
      <c r="W105" s="424"/>
      <c r="X105" s="438"/>
      <c r="Y105" s="424"/>
      <c r="Z105" s="463"/>
    </row>
    <row r="106" spans="1:26" ht="56.25" customHeight="1" thickBot="1" x14ac:dyDescent="0.25">
      <c r="A106" s="471"/>
      <c r="B106" s="474"/>
      <c r="C106" s="565"/>
      <c r="D106" s="352" t="s">
        <v>277</v>
      </c>
      <c r="E106" s="868"/>
      <c r="F106" s="376" t="s">
        <v>694</v>
      </c>
      <c r="G106" s="660"/>
      <c r="H106" s="167" t="s">
        <v>287</v>
      </c>
      <c r="I106" s="431"/>
      <c r="J106" s="431"/>
      <c r="K106" s="415"/>
      <c r="L106" s="574"/>
      <c r="M106" s="415"/>
      <c r="N106" s="918"/>
      <c r="O106" s="435"/>
      <c r="P106" s="415"/>
      <c r="Q106" s="415"/>
      <c r="R106" s="415"/>
      <c r="S106" s="410"/>
      <c r="T106" s="415"/>
      <c r="U106" s="420"/>
      <c r="V106" s="420"/>
      <c r="W106" s="425"/>
      <c r="X106" s="439"/>
      <c r="Y106" s="425"/>
      <c r="Z106" s="466"/>
    </row>
    <row r="107" spans="1:26" ht="50.25" customHeight="1" x14ac:dyDescent="0.2">
      <c r="A107" s="471"/>
      <c r="B107" s="474"/>
      <c r="C107" s="563">
        <v>19</v>
      </c>
      <c r="D107" s="353" t="str">
        <f>'[6]MAPA DE RIESGOS '!D68</f>
        <v>Amiguismo.</v>
      </c>
      <c r="E107" s="864" t="s">
        <v>688</v>
      </c>
      <c r="F107" s="372" t="s">
        <v>693</v>
      </c>
      <c r="G107" s="413" t="str">
        <f>'[6]MAPA DE RIESGOS '!$E$68</f>
        <v xml:space="preserve">No reportar intencionalmente a las Centrales de Riesgo los deudores morosos de la Secretaría Distrital de Movilidad en favorecimiento  propio o de terceros. </v>
      </c>
      <c r="H107" s="263" t="str">
        <f>'[6]MAPA DE RIESGOS '!F68</f>
        <v xml:space="preserve">Pérdida  de la imagen, la credibilidad, la transparencia y la probidad de la Entidad.  </v>
      </c>
      <c r="I107" s="443" t="s">
        <v>47</v>
      </c>
      <c r="J107" s="443" t="s">
        <v>116</v>
      </c>
      <c r="K107" s="222"/>
      <c r="L107" s="232"/>
      <c r="M107" s="222"/>
      <c r="N107" s="566" t="s">
        <v>10</v>
      </c>
      <c r="O107" s="433" t="str">
        <f>'[6]MAPA DE RIESGOS '!$M$68</f>
        <v>Los controles existentes así como los responsables, se encuentran documentados en el siguiente procedimiento: 
-PM03-PR26: Procedimiento Reporte Centrales de Riesgos</v>
      </c>
      <c r="P107" s="413" t="str">
        <f t="shared" ref="P107" si="8">$P$103</f>
        <v>PREVENTIVO</v>
      </c>
      <c r="Q107" s="413">
        <v>10</v>
      </c>
      <c r="R107" s="328"/>
      <c r="S107" s="408" t="str">
        <f t="shared" ref="S107" si="9">$S$103</f>
        <v>BAJA</v>
      </c>
      <c r="T107" s="413" t="str">
        <f>'[6]MAPA DE RIESGOS '!R68</f>
        <v>4 de abril de 2017 al 29 de Diciembre de 2017</v>
      </c>
      <c r="U107" s="418" t="str">
        <f>'[6]MAPA DE RIESGOS '!S68</f>
        <v xml:space="preserve">Socializar el código de ética de la entidad  y las delitos en los que pueden incurrir los servidores públicos </v>
      </c>
      <c r="V107" s="418" t="str">
        <f>'[6]MAPA DE RIESGOS '!T68</f>
        <v xml:space="preserve">Listados de asistencia y/o correo electrónico </v>
      </c>
      <c r="W107" s="423" t="str">
        <f>'[6]MAPA DE RIESGOS '!U68</f>
        <v>31 de agosto de 2017</v>
      </c>
      <c r="X107" s="418" t="str">
        <f>'[6]MAPA DE RIESGOS '!V68</f>
        <v xml:space="preserve">Revisar la realización de las socializaciones en el plazo estipulado  </v>
      </c>
      <c r="Y107" s="423" t="str">
        <f>'[6]MAPA DE RIESGOS '!W68</f>
        <v xml:space="preserve">Subdirector(a) de Jurisdicción Coactiva  </v>
      </c>
      <c r="Z107" s="423" t="str">
        <f t="shared" si="4"/>
        <v>(Número de socializaciones realizadas al interior del proceso sobre el código de ética y los delitos en los que pueden incurrir los servidores públicos / Número de socializaciones programadas al interior del proceso sobre el código de ética y los delitos en los que pueden incurrir los servidores públicos)*100</v>
      </c>
    </row>
    <row r="108" spans="1:26" ht="24.75" customHeight="1" x14ac:dyDescent="0.2">
      <c r="A108" s="471"/>
      <c r="B108" s="474"/>
      <c r="C108" s="564"/>
      <c r="D108" s="351" t="str">
        <f>'[6]MAPA DE RIESGOS '!D69</f>
        <v xml:space="preserve">Cohecho. </v>
      </c>
      <c r="E108" s="867"/>
      <c r="F108" s="373" t="s">
        <v>696</v>
      </c>
      <c r="G108" s="414"/>
      <c r="H108" s="259" t="str">
        <f>'[6]MAPA DE RIESGOS '!F69</f>
        <v xml:space="preserve">Afectación de recursos público. </v>
      </c>
      <c r="I108" s="444"/>
      <c r="J108" s="444"/>
      <c r="K108" s="223"/>
      <c r="L108" s="230"/>
      <c r="M108" s="223"/>
      <c r="N108" s="542"/>
      <c r="O108" s="434"/>
      <c r="P108" s="414"/>
      <c r="Q108" s="414"/>
      <c r="R108" s="329" t="s">
        <v>32</v>
      </c>
      <c r="S108" s="409"/>
      <c r="T108" s="414"/>
      <c r="U108" s="419"/>
      <c r="V108" s="419"/>
      <c r="W108" s="424"/>
      <c r="X108" s="419"/>
      <c r="Y108" s="424"/>
      <c r="Z108" s="424"/>
    </row>
    <row r="109" spans="1:26" ht="27.75" customHeight="1" x14ac:dyDescent="0.2">
      <c r="A109" s="471"/>
      <c r="B109" s="474"/>
      <c r="C109" s="564"/>
      <c r="D109" s="351" t="str">
        <f>'[6]MAPA DE RIESGOS '!D70</f>
        <v xml:space="preserve">Tráfico de influencias. </v>
      </c>
      <c r="E109" s="867"/>
      <c r="F109" s="373" t="s">
        <v>695</v>
      </c>
      <c r="G109" s="414"/>
      <c r="H109" s="259" t="str">
        <f>'[6]MAPA DE RIESGOS '!F70</f>
        <v xml:space="preserve">Hallazgos administrativos. </v>
      </c>
      <c r="I109" s="444"/>
      <c r="J109" s="444"/>
      <c r="K109" s="223"/>
      <c r="L109" s="230"/>
      <c r="M109" s="223"/>
      <c r="N109" s="542"/>
      <c r="O109" s="434"/>
      <c r="P109" s="414"/>
      <c r="Q109" s="414"/>
      <c r="R109" s="329"/>
      <c r="S109" s="409"/>
      <c r="T109" s="414"/>
      <c r="U109" s="419"/>
      <c r="V109" s="419"/>
      <c r="W109" s="424"/>
      <c r="X109" s="419"/>
      <c r="Y109" s="424"/>
      <c r="Z109" s="424"/>
    </row>
    <row r="110" spans="1:26" ht="39.75" customHeight="1" thickBot="1" x14ac:dyDescent="0.25">
      <c r="A110" s="472"/>
      <c r="B110" s="562"/>
      <c r="C110" s="565"/>
      <c r="D110" s="350" t="str">
        <f>'[6]MAPA DE RIESGOS '!D71</f>
        <v xml:space="preserve">Bajos estándares éticos </v>
      </c>
      <c r="E110" s="868"/>
      <c r="F110" s="376" t="s">
        <v>694</v>
      </c>
      <c r="G110" s="415"/>
      <c r="H110" s="264" t="str">
        <f>'[6]MAPA DE RIESGOS '!F71</f>
        <v xml:space="preserve">Afectación en el cumplimiento de las funciones de la Entidad. </v>
      </c>
      <c r="I110" s="445"/>
      <c r="J110" s="445"/>
      <c r="K110" s="224"/>
      <c r="L110" s="231"/>
      <c r="M110" s="224"/>
      <c r="N110" s="543"/>
      <c r="O110" s="435"/>
      <c r="P110" s="415"/>
      <c r="Q110" s="415"/>
      <c r="R110" s="330"/>
      <c r="S110" s="410"/>
      <c r="T110" s="415"/>
      <c r="U110" s="420"/>
      <c r="V110" s="420"/>
      <c r="W110" s="425"/>
      <c r="X110" s="420"/>
      <c r="Y110" s="424"/>
      <c r="Z110" s="424"/>
    </row>
    <row r="111" spans="1:26" ht="39.75" customHeight="1" x14ac:dyDescent="0.2">
      <c r="A111" s="575" t="str">
        <f>'[8]MAPA DE RIESGOS '!A18</f>
        <v>GESTIÓN DE TRÁNSITO</v>
      </c>
      <c r="B111" s="576" t="str">
        <f>'[8]MAPA DE RIESGOS '!B18</f>
        <v>Ejecutar las políticas relacionadas con la gestión del tránsito en la ciudad de Bogotá D.C, con el fin de contribuir con la seguridad vial y la
movilidad de la Ciudad.</v>
      </c>
      <c r="C111" s="563">
        <v>20</v>
      </c>
      <c r="D111" s="378" t="s">
        <v>314</v>
      </c>
      <c r="E111" s="864" t="s">
        <v>688</v>
      </c>
      <c r="F111" s="372" t="s">
        <v>693</v>
      </c>
      <c r="G111" s="413" t="str">
        <f>'[8]MAPA DE RIESGOS '!E18</f>
        <v>Emitir conceptos técnicos y/o autorizar implementación de señalización sin el cumplimiento de requisitos en favor  de terceros</v>
      </c>
      <c r="H111" s="164" t="str">
        <f>'[8]MAPA DE RIESGOS '!F18</f>
        <v>Afectación de la imagen institucional</v>
      </c>
      <c r="I111" s="429" t="s">
        <v>47</v>
      </c>
      <c r="J111" s="443" t="s">
        <v>116</v>
      </c>
      <c r="K111" s="252">
        <f>'[8]MAPA DE RIESGOS '!I18</f>
        <v>1</v>
      </c>
      <c r="L111" s="237">
        <f>'[8]MAPA DE RIESGOS '!J18</f>
        <v>2</v>
      </c>
      <c r="M111" s="236">
        <f>'[8]MAPA DE RIESGOS '!K18</f>
        <v>12</v>
      </c>
      <c r="N111" s="446" t="s">
        <v>10</v>
      </c>
      <c r="O111" s="433" t="str">
        <f>'[8]MAPA DE RIESGOS '!M18</f>
        <v>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v>
      </c>
      <c r="P111" s="416" t="str">
        <f>'[8]MAPA DE RIESGOS '!N18</f>
        <v>PREVENTIVO</v>
      </c>
      <c r="Q111" s="413">
        <v>10</v>
      </c>
      <c r="R111" s="413" t="str">
        <f t="shared" si="5"/>
        <v>NO</v>
      </c>
      <c r="S111" s="408" t="s">
        <v>10</v>
      </c>
      <c r="T111" s="413" t="str">
        <f>'[8]MAPA DE RIESGOS '!R18</f>
        <v>De marzo 1° a Diciembre 31 de 2017</v>
      </c>
      <c r="U111" s="418" t="str">
        <f>'[8]MAPA DE RIESGOS '!S18</f>
        <v>Realizar socializaciones sobre código de ética</v>
      </c>
      <c r="V111" s="418" t="str">
        <f>'[8]MAPA DE RIESGOS '!T18</f>
        <v>Listados de Asistencia
Correos electrónicos</v>
      </c>
      <c r="W111" s="423" t="str">
        <f>'[8]MAPA DE RIESGOS '!U18</f>
        <v>Agosto 31
Diciembre 31</v>
      </c>
      <c r="X111" s="497" t="str">
        <f>'[8]MAPA DE RIESGOS '!V18</f>
        <v>Realizar una scialización cada semestre del año</v>
      </c>
      <c r="Y111" s="500" t="str">
        <f>'[8]MAPA DE RIESGOS '!W18</f>
        <v>Director de Control y Vigilancia</v>
      </c>
      <c r="Z111" s="462" t="str">
        <f>'[8]MAPA DE RIESGOS '!X18</f>
        <v>Numero de socializaciones realizadas al interior del proceso, sobre código de ética / Número de socializaciones realizadas al interior del proceso, sobre código de ética * 100</v>
      </c>
    </row>
    <row r="112" spans="1:26" ht="39.75" customHeight="1" x14ac:dyDescent="0.2">
      <c r="A112" s="575"/>
      <c r="B112" s="577"/>
      <c r="C112" s="564"/>
      <c r="D112" s="377" t="s">
        <v>671</v>
      </c>
      <c r="E112" s="867"/>
      <c r="F112" s="373" t="s">
        <v>695</v>
      </c>
      <c r="G112" s="414"/>
      <c r="H112" s="426" t="str">
        <f>'[8]MAPA DE RIESGOS '!F19</f>
        <v>Amiguismo</v>
      </c>
      <c r="I112" s="430"/>
      <c r="J112" s="444"/>
      <c r="K112" s="253"/>
      <c r="L112" s="238"/>
      <c r="M112" s="229"/>
      <c r="N112" s="447"/>
      <c r="O112" s="434"/>
      <c r="P112" s="417"/>
      <c r="Q112" s="414"/>
      <c r="R112" s="414"/>
      <c r="S112" s="409"/>
      <c r="T112" s="414"/>
      <c r="U112" s="419"/>
      <c r="V112" s="419"/>
      <c r="W112" s="424"/>
      <c r="X112" s="498"/>
      <c r="Y112" s="501"/>
      <c r="Z112" s="463"/>
    </row>
    <row r="113" spans="1:26" ht="39.75" customHeight="1" x14ac:dyDescent="0.2">
      <c r="A113" s="575"/>
      <c r="B113" s="577"/>
      <c r="C113" s="564"/>
      <c r="D113" s="377" t="s">
        <v>672</v>
      </c>
      <c r="E113" s="867"/>
      <c r="F113" s="373" t="s">
        <v>694</v>
      </c>
      <c r="G113" s="414"/>
      <c r="H113" s="427"/>
      <c r="I113" s="430"/>
      <c r="J113" s="444"/>
      <c r="K113" s="253"/>
      <c r="L113" s="238"/>
      <c r="M113" s="229"/>
      <c r="N113" s="447"/>
      <c r="O113" s="434"/>
      <c r="P113" s="417"/>
      <c r="Q113" s="414"/>
      <c r="R113" s="414"/>
      <c r="S113" s="409"/>
      <c r="T113" s="414"/>
      <c r="U113" s="419"/>
      <c r="V113" s="419"/>
      <c r="W113" s="424"/>
      <c r="X113" s="498"/>
      <c r="Y113" s="501"/>
      <c r="Z113" s="463"/>
    </row>
    <row r="114" spans="1:26" ht="39.75" customHeight="1" x14ac:dyDescent="0.2">
      <c r="A114" s="575"/>
      <c r="B114" s="577"/>
      <c r="C114" s="564"/>
      <c r="D114" s="377" t="s">
        <v>673</v>
      </c>
      <c r="E114" s="867"/>
      <c r="F114" s="373" t="s">
        <v>696</v>
      </c>
      <c r="G114" s="414"/>
      <c r="H114" s="427"/>
      <c r="I114" s="430"/>
      <c r="J114" s="444"/>
      <c r="K114" s="253"/>
      <c r="L114" s="238"/>
      <c r="M114" s="229"/>
      <c r="N114" s="447"/>
      <c r="O114" s="434"/>
      <c r="P114" s="417"/>
      <c r="Q114" s="414"/>
      <c r="R114" s="414"/>
      <c r="S114" s="409"/>
      <c r="T114" s="414"/>
      <c r="U114" s="419"/>
      <c r="V114" s="419"/>
      <c r="W114" s="424"/>
      <c r="X114" s="498"/>
      <c r="Y114" s="501"/>
      <c r="Z114" s="463"/>
    </row>
    <row r="115" spans="1:26" ht="59.25" customHeight="1" thickBot="1" x14ac:dyDescent="0.25">
      <c r="A115" s="575"/>
      <c r="B115" s="577"/>
      <c r="C115" s="565"/>
      <c r="D115" s="379" t="s">
        <v>674</v>
      </c>
      <c r="E115" s="868"/>
      <c r="F115" s="376" t="s">
        <v>697</v>
      </c>
      <c r="G115" s="415"/>
      <c r="H115" s="428"/>
      <c r="I115" s="431"/>
      <c r="J115" s="445"/>
      <c r="K115" s="254"/>
      <c r="L115" s="239"/>
      <c r="M115" s="233"/>
      <c r="N115" s="684"/>
      <c r="O115" s="435"/>
      <c r="P115" s="436"/>
      <c r="Q115" s="415"/>
      <c r="R115" s="415"/>
      <c r="S115" s="410"/>
      <c r="T115" s="415"/>
      <c r="U115" s="420"/>
      <c r="V115" s="420"/>
      <c r="W115" s="425"/>
      <c r="X115" s="499"/>
      <c r="Y115" s="502"/>
      <c r="Z115" s="466"/>
    </row>
    <row r="116" spans="1:26" ht="39.75" customHeight="1" x14ac:dyDescent="0.2">
      <c r="A116" s="575"/>
      <c r="B116" s="577"/>
      <c r="C116" s="563">
        <v>21</v>
      </c>
      <c r="D116" s="378" t="s">
        <v>314</v>
      </c>
      <c r="E116" s="864" t="s">
        <v>688</v>
      </c>
      <c r="F116" s="362" t="s">
        <v>693</v>
      </c>
      <c r="G116" s="413" t="str">
        <f>'[8]MAPA DE RIESGOS '!E23</f>
        <v>No reportar
intencionalmente el no cumplimiento de las garantías, por parte de los contratistas.</v>
      </c>
      <c r="H116" s="164" t="str">
        <f>'[8]MAPA DE RIESGOS '!F23</f>
        <v>Afectación de la imagen institucional</v>
      </c>
      <c r="I116" s="440" t="s">
        <v>47</v>
      </c>
      <c r="J116" s="443" t="s">
        <v>116</v>
      </c>
      <c r="K116" s="252">
        <f>'[8]MAPA DE RIESGOS '!I23</f>
        <v>1</v>
      </c>
      <c r="L116" s="237">
        <f>'[8]MAPA DE RIESGOS '!J23</f>
        <v>2</v>
      </c>
      <c r="M116" s="236">
        <f>'[8]MAPA DE RIESGOS '!K23</f>
        <v>12</v>
      </c>
      <c r="N116" s="446" t="s">
        <v>10</v>
      </c>
      <c r="O116" s="433" t="str">
        <f>'[8]MAPA DE RIESGOS '!M23</f>
        <v>Aplicación del procedimiento asociado
con el riesgo, así:
PM04-PR26
Seguimiento y control a garantías de los contratos de señalización vial.</v>
      </c>
      <c r="P116" s="416" t="str">
        <f>'[8]MAPA DE RIESGOS '!N23</f>
        <v>PREVENTIVO</v>
      </c>
      <c r="Q116" s="413">
        <v>10</v>
      </c>
      <c r="R116" s="448" t="str">
        <f t="shared" si="5"/>
        <v>NO</v>
      </c>
      <c r="S116" s="451" t="str">
        <f>'[8]MAPA DE RIESGOS '!Q23</f>
        <v>BAJA</v>
      </c>
      <c r="T116" s="413" t="str">
        <f>'[8]MAPA DE RIESGOS '!R23</f>
        <v>De marzo 1° a Diciembre 31 de 2017</v>
      </c>
      <c r="U116" s="418" t="str">
        <f>'[8]MAPA DE RIESGOS '!S23</f>
        <v>Realizar socializaciones sobre código de ética</v>
      </c>
      <c r="V116" s="418" t="str">
        <f>'[8]MAPA DE RIESGOS '!T23</f>
        <v>Listados de Asistencia
Correos electrónicos</v>
      </c>
      <c r="W116" s="423" t="str">
        <f>'[8]MAPA DE RIESGOS '!U23</f>
        <v>Agosto 31
Diciembre 31</v>
      </c>
      <c r="X116" s="459" t="str">
        <f>'[8]MAPA DE RIESGOS '!V23</f>
        <v>Realizar una scialización cada semestre del año</v>
      </c>
      <c r="Y116" s="423" t="str">
        <f>'[8]MAPA DE RIESGOS '!W23</f>
        <v>Director de Control y Vigilancia</v>
      </c>
      <c r="Z116" s="462" t="str">
        <f>'[8]MAPA DE RIESGOS '!X23</f>
        <v>Numero de socializaciones realizadas al interior del proceso, sobre código de ética / Número de socializaciones realizadas al interior del proceso, sobre código de ética * 100</v>
      </c>
    </row>
    <row r="117" spans="1:26" ht="39.75" customHeight="1" x14ac:dyDescent="0.2">
      <c r="A117" s="575"/>
      <c r="B117" s="577"/>
      <c r="C117" s="564"/>
      <c r="D117" s="377" t="s">
        <v>671</v>
      </c>
      <c r="E117" s="867"/>
      <c r="F117" s="363" t="s">
        <v>695</v>
      </c>
      <c r="G117" s="414"/>
      <c r="H117" s="166" t="str">
        <f>'[8]MAPA DE RIESGOS '!F24</f>
        <v>Sanciones disciplinarias</v>
      </c>
      <c r="I117" s="441"/>
      <c r="J117" s="444"/>
      <c r="K117" s="253"/>
      <c r="L117" s="238"/>
      <c r="M117" s="229"/>
      <c r="N117" s="447"/>
      <c r="O117" s="434"/>
      <c r="P117" s="417"/>
      <c r="Q117" s="414"/>
      <c r="R117" s="449"/>
      <c r="S117" s="452"/>
      <c r="T117" s="414"/>
      <c r="U117" s="419"/>
      <c r="V117" s="419"/>
      <c r="W117" s="424"/>
      <c r="X117" s="460"/>
      <c r="Y117" s="424"/>
      <c r="Z117" s="463"/>
    </row>
    <row r="118" spans="1:26" ht="39.75" customHeight="1" x14ac:dyDescent="0.2">
      <c r="A118" s="575"/>
      <c r="B118" s="577"/>
      <c r="C118" s="564"/>
      <c r="D118" s="377" t="s">
        <v>672</v>
      </c>
      <c r="E118" s="867"/>
      <c r="F118" s="363" t="s">
        <v>694</v>
      </c>
      <c r="G118" s="414"/>
      <c r="H118" s="426" t="str">
        <f>'[8]MAPA DE RIESGOS '!F25</f>
        <v>Detrimento patrimonial</v>
      </c>
      <c r="I118" s="441"/>
      <c r="J118" s="444"/>
      <c r="K118" s="253"/>
      <c r="L118" s="238"/>
      <c r="M118" s="229"/>
      <c r="N118" s="447"/>
      <c r="O118" s="434"/>
      <c r="P118" s="417"/>
      <c r="Q118" s="414"/>
      <c r="R118" s="449"/>
      <c r="S118" s="452"/>
      <c r="T118" s="414"/>
      <c r="U118" s="419"/>
      <c r="V118" s="419"/>
      <c r="W118" s="424"/>
      <c r="X118" s="460"/>
      <c r="Y118" s="424"/>
      <c r="Z118" s="463"/>
    </row>
    <row r="119" spans="1:26" ht="39.75" customHeight="1" x14ac:dyDescent="0.2">
      <c r="A119" s="575"/>
      <c r="B119" s="577"/>
      <c r="C119" s="564"/>
      <c r="D119" s="377" t="s">
        <v>673</v>
      </c>
      <c r="E119" s="867"/>
      <c r="F119" s="363" t="s">
        <v>696</v>
      </c>
      <c r="G119" s="414"/>
      <c r="H119" s="427"/>
      <c r="I119" s="441"/>
      <c r="J119" s="444"/>
      <c r="K119" s="253"/>
      <c r="L119" s="238"/>
      <c r="M119" s="229"/>
      <c r="N119" s="447"/>
      <c r="O119" s="434"/>
      <c r="P119" s="417"/>
      <c r="Q119" s="414"/>
      <c r="R119" s="449"/>
      <c r="S119" s="452"/>
      <c r="T119" s="414"/>
      <c r="U119" s="419"/>
      <c r="V119" s="419"/>
      <c r="W119" s="424"/>
      <c r="X119" s="460"/>
      <c r="Y119" s="424"/>
      <c r="Z119" s="463"/>
    </row>
    <row r="120" spans="1:26" ht="39.75" customHeight="1" thickBot="1" x14ac:dyDescent="0.25">
      <c r="A120" s="575"/>
      <c r="B120" s="577"/>
      <c r="C120" s="564"/>
      <c r="D120" s="380" t="s">
        <v>674</v>
      </c>
      <c r="E120" s="867"/>
      <c r="F120" s="364" t="s">
        <v>697</v>
      </c>
      <c r="G120" s="415"/>
      <c r="H120" s="428"/>
      <c r="I120" s="442"/>
      <c r="J120" s="445"/>
      <c r="K120" s="257"/>
      <c r="L120" s="265"/>
      <c r="M120" s="226"/>
      <c r="N120" s="447"/>
      <c r="O120" s="435"/>
      <c r="P120" s="417"/>
      <c r="Q120" s="415"/>
      <c r="R120" s="450"/>
      <c r="S120" s="453"/>
      <c r="T120" s="415"/>
      <c r="U120" s="420"/>
      <c r="V120" s="420"/>
      <c r="W120" s="425"/>
      <c r="X120" s="461"/>
      <c r="Y120" s="425"/>
      <c r="Z120" s="463"/>
    </row>
    <row r="121" spans="1:26" ht="39.75" customHeight="1" x14ac:dyDescent="0.2">
      <c r="A121" s="575"/>
      <c r="B121" s="577"/>
      <c r="C121" s="563">
        <v>22</v>
      </c>
      <c r="D121" s="378" t="s">
        <v>675</v>
      </c>
      <c r="E121" s="864" t="s">
        <v>690</v>
      </c>
      <c r="F121" s="381" t="s">
        <v>692</v>
      </c>
      <c r="G121" s="413" t="str">
        <f>'[8]MAPA DE RIESGOS '!E28</f>
        <v xml:space="preserve">Elaborar estudios previos
para procesos de
contratación  de señalización en beneficio
propio o de terceros </v>
      </c>
      <c r="H121" s="267" t="str">
        <f>'[8]MAPA DE RIESGOS '!F28</f>
        <v>Sanciones disciplinarias</v>
      </c>
      <c r="I121" s="429" t="s">
        <v>47</v>
      </c>
      <c r="J121" s="406" t="s">
        <v>116</v>
      </c>
      <c r="K121" s="236">
        <f>'[8]MAPA DE RIESGOS '!I28</f>
        <v>1</v>
      </c>
      <c r="L121" s="237">
        <f>'[8]MAPA DE RIESGOS '!J28</f>
        <v>2</v>
      </c>
      <c r="M121" s="246">
        <f>'[8]MAPA DE RIESGOS '!K28</f>
        <v>12</v>
      </c>
      <c r="N121" s="408" t="s">
        <v>10</v>
      </c>
      <c r="O121" s="411" t="str">
        <f>'[8]MAPA DE RIESGOS '!M28</f>
        <v>Aplicación del procedimiento asociado
con el riesgo, así:
PM04-PR13
Verificación técnica de  implementación diseño de señalización por terceros.</v>
      </c>
      <c r="P121" s="413" t="str">
        <f>'[8]MAPA DE RIESGOS '!N28</f>
        <v>PREVENTIVO</v>
      </c>
      <c r="Q121" s="416">
        <v>10</v>
      </c>
      <c r="R121" s="413" t="str">
        <f t="shared" si="5"/>
        <v>NO</v>
      </c>
      <c r="S121" s="408" t="str">
        <f>'[8]MAPA DE RIESGOS '!Q28</f>
        <v>BAJA</v>
      </c>
      <c r="T121" s="413" t="str">
        <f>'[8]MAPA DE RIESGOS '!R28</f>
        <v>De marzo 1° a Diciembre 31 de 2017</v>
      </c>
      <c r="U121" s="418" t="str">
        <f>'[8]MAPA DE RIESGOS '!S28</f>
        <v>Realizar socializaciones sobre código de ética</v>
      </c>
      <c r="V121" s="418" t="str">
        <f>'[8]MAPA DE RIESGOS '!T28</f>
        <v>Listados de Asistencia
Correos electrónicos</v>
      </c>
      <c r="W121" s="421" t="str">
        <f>'[8]MAPA DE RIESGOS '!U28</f>
        <v>Agosto 31
Diciembre 31</v>
      </c>
      <c r="X121" s="418" t="str">
        <f>'[8]MAPA DE RIESGOS '!V28</f>
        <v>Realizar una scialización cada semestre del año</v>
      </c>
      <c r="Y121" s="421" t="str">
        <f>'[8]MAPA DE RIESGOS '!W28</f>
        <v>Director de Control y Vigilancia</v>
      </c>
      <c r="Z121" s="423" t="str">
        <f>'[8]MAPA DE RIESGOS '!X28</f>
        <v>Numero de socializaciones realizadas al interior del proceso, sobre código de ética / Número de socializaciones realizadas al interior del proceso, sobre código de ética * 100</v>
      </c>
    </row>
    <row r="122" spans="1:26" ht="39.75" customHeight="1" x14ac:dyDescent="0.2">
      <c r="A122" s="575"/>
      <c r="B122" s="577"/>
      <c r="C122" s="564"/>
      <c r="D122" s="382" t="s">
        <v>676</v>
      </c>
      <c r="E122" s="865"/>
      <c r="F122" s="1024" t="s">
        <v>696</v>
      </c>
      <c r="G122" s="414"/>
      <c r="H122" s="268" t="str">
        <f>'[8]MAPA DE RIESGOS '!F29</f>
        <v>Detrimento patrimonial</v>
      </c>
      <c r="I122" s="430"/>
      <c r="J122" s="407"/>
      <c r="K122" s="229"/>
      <c r="L122" s="238"/>
      <c r="M122" s="247"/>
      <c r="N122" s="409"/>
      <c r="O122" s="412"/>
      <c r="P122" s="414"/>
      <c r="Q122" s="417"/>
      <c r="R122" s="414"/>
      <c r="S122" s="409"/>
      <c r="T122" s="414"/>
      <c r="U122" s="419"/>
      <c r="V122" s="419"/>
      <c r="W122" s="422"/>
      <c r="X122" s="419"/>
      <c r="Y122" s="422"/>
      <c r="Z122" s="424"/>
    </row>
    <row r="123" spans="1:26" ht="39.75" customHeight="1" x14ac:dyDescent="0.2">
      <c r="A123" s="575"/>
      <c r="B123" s="577"/>
      <c r="C123" s="564"/>
      <c r="D123" s="383" t="s">
        <v>677</v>
      </c>
      <c r="E123" s="867" t="s">
        <v>687</v>
      </c>
      <c r="F123" s="1024"/>
      <c r="G123" s="414"/>
      <c r="H123" s="454" t="str">
        <f>'[8]MAPA DE RIESGOS '!F30</f>
        <v>Afectación de la imagen institucional</v>
      </c>
      <c r="I123" s="430"/>
      <c r="J123" s="407"/>
      <c r="K123" s="229"/>
      <c r="L123" s="238"/>
      <c r="M123" s="247"/>
      <c r="N123" s="409"/>
      <c r="O123" s="412"/>
      <c r="P123" s="414"/>
      <c r="Q123" s="417"/>
      <c r="R123" s="414"/>
      <c r="S123" s="409"/>
      <c r="T123" s="414"/>
      <c r="U123" s="419"/>
      <c r="V123" s="419"/>
      <c r="W123" s="422"/>
      <c r="X123" s="419"/>
      <c r="Y123" s="422"/>
      <c r="Z123" s="424"/>
    </row>
    <row r="124" spans="1:26" ht="39.75" customHeight="1" x14ac:dyDescent="0.2">
      <c r="A124" s="575"/>
      <c r="B124" s="577"/>
      <c r="C124" s="564"/>
      <c r="D124" s="1022" t="s">
        <v>678</v>
      </c>
      <c r="E124" s="867"/>
      <c r="F124" s="1024"/>
      <c r="G124" s="414"/>
      <c r="H124" s="464"/>
      <c r="I124" s="430"/>
      <c r="J124" s="407"/>
      <c r="K124" s="229"/>
      <c r="L124" s="238"/>
      <c r="M124" s="247"/>
      <c r="N124" s="409"/>
      <c r="O124" s="412"/>
      <c r="P124" s="414"/>
      <c r="Q124" s="417"/>
      <c r="R124" s="414"/>
      <c r="S124" s="409"/>
      <c r="T124" s="414"/>
      <c r="U124" s="419"/>
      <c r="V124" s="419"/>
      <c r="W124" s="422"/>
      <c r="X124" s="419"/>
      <c r="Y124" s="422"/>
      <c r="Z124" s="424"/>
    </row>
    <row r="125" spans="1:26" ht="39.75" customHeight="1" thickBot="1" x14ac:dyDescent="0.25">
      <c r="A125" s="575"/>
      <c r="B125" s="577"/>
      <c r="C125" s="564"/>
      <c r="D125" s="1023"/>
      <c r="E125" s="868"/>
      <c r="F125" s="863"/>
      <c r="G125" s="415"/>
      <c r="H125" s="464"/>
      <c r="I125" s="431"/>
      <c r="J125" s="407"/>
      <c r="K125" s="226"/>
      <c r="L125" s="265"/>
      <c r="M125" s="256"/>
      <c r="N125" s="410"/>
      <c r="O125" s="412"/>
      <c r="P125" s="415"/>
      <c r="Q125" s="417"/>
      <c r="R125" s="415"/>
      <c r="S125" s="410"/>
      <c r="T125" s="415"/>
      <c r="U125" s="420"/>
      <c r="V125" s="420"/>
      <c r="W125" s="422"/>
      <c r="X125" s="420"/>
      <c r="Y125" s="422"/>
      <c r="Z125" s="425"/>
    </row>
    <row r="126" spans="1:26" ht="39.75" customHeight="1" x14ac:dyDescent="0.2">
      <c r="A126" s="575"/>
      <c r="B126" s="577"/>
      <c r="C126" s="563">
        <v>23</v>
      </c>
      <c r="D126" s="385" t="s">
        <v>247</v>
      </c>
      <c r="E126" s="368" t="s">
        <v>688</v>
      </c>
      <c r="F126" s="384" t="s">
        <v>693</v>
      </c>
      <c r="G126" s="413" t="str">
        <f>'[8]MAPA DE RIESGOS '!E33</f>
        <v>Emitir conceptos de aprobación de Planes de Manejo de Tránsito PMTS, en favor de terceros.</v>
      </c>
      <c r="H126" s="164" t="str">
        <f>'[8]MAPA DE RIESGOS '!F33</f>
        <v>Afectación de la imagen institucional</v>
      </c>
      <c r="I126" s="429" t="s">
        <v>47</v>
      </c>
      <c r="J126" s="406" t="s">
        <v>116</v>
      </c>
      <c r="K126" s="236">
        <f>'[8]MAPA DE RIESGOS '!I33</f>
        <v>1</v>
      </c>
      <c r="L126" s="237">
        <f>'[8]MAPA DE RIESGOS '!J33</f>
        <v>2</v>
      </c>
      <c r="M126" s="246">
        <f>'[8]MAPA DE RIESGOS '!K33</f>
        <v>12</v>
      </c>
      <c r="N126" s="408" t="s">
        <v>10</v>
      </c>
      <c r="O126" s="433" t="str">
        <f>'[8]MAPA DE RIESGOS '!M33</f>
        <v xml:space="preserve">Aplicación del procedimiento asociado con el riesgo, así:
PM04-PR08 "Revisión, aprobación y
seguimiento a Planes de Manejo de
Tránsito"
</v>
      </c>
      <c r="P126" s="416" t="str">
        <f>'[8]MAPA DE RIESGOS '!N33</f>
        <v>PREVENTIVO</v>
      </c>
      <c r="Q126" s="413">
        <v>10</v>
      </c>
      <c r="R126" s="413" t="str">
        <f t="shared" si="5"/>
        <v>NO</v>
      </c>
      <c r="S126" s="408" t="str">
        <f>'[8]MAPA DE RIESGOS '!Q33</f>
        <v>BAJA</v>
      </c>
      <c r="T126" s="413" t="str">
        <f>'[8]MAPA DE RIESGOS '!R33</f>
        <v>De marzo 1° a Diciembre 31 de 2017</v>
      </c>
      <c r="U126" s="418" t="str">
        <f>'[8]MAPA DE RIESGOS '!S33</f>
        <v>Realizar socializaciones sobre código de ética</v>
      </c>
      <c r="V126" s="418" t="str">
        <f>'[8]MAPA DE RIESGOS '!T33</f>
        <v>Listados de Asistencia
Correos electrónicos</v>
      </c>
      <c r="W126" s="423" t="str">
        <f>'[8]MAPA DE RIESGOS '!U33</f>
        <v>Agosto 31
Diciembre 31</v>
      </c>
      <c r="X126" s="437" t="str">
        <f>'[8]MAPA DE RIESGOS '!V33</f>
        <v>Realizar una scialización cada semestre del año</v>
      </c>
      <c r="Y126" s="423" t="str">
        <f>'[8]MAPA DE RIESGOS '!W33</f>
        <v>Director de Control y Vigilancia
Directora de Seguridad Víal y comportamiento del Tránsito</v>
      </c>
      <c r="Z126" s="462" t="str">
        <f>'[8]MAPA DE RIESGOS '!X33</f>
        <v>Numero de socializaciones realizadas al interior del proceso, sobre código de ética / Número de socializaciones realizadas al interior del proceso, sobre código de ética * 100</v>
      </c>
    </row>
    <row r="127" spans="1:26" ht="39.75" customHeight="1" x14ac:dyDescent="0.2">
      <c r="A127" s="575"/>
      <c r="B127" s="577"/>
      <c r="C127" s="564"/>
      <c r="D127" s="377" t="s">
        <v>671</v>
      </c>
      <c r="E127" s="369" t="s">
        <v>687</v>
      </c>
      <c r="F127" s="373" t="s">
        <v>695</v>
      </c>
      <c r="G127" s="414"/>
      <c r="H127" s="426" t="str">
        <f>'[8]MAPA DE RIESGOS '!F34</f>
        <v>Amiguismo</v>
      </c>
      <c r="I127" s="430"/>
      <c r="J127" s="407"/>
      <c r="K127" s="229"/>
      <c r="L127" s="238"/>
      <c r="M127" s="247"/>
      <c r="N127" s="409"/>
      <c r="O127" s="434"/>
      <c r="P127" s="417"/>
      <c r="Q127" s="414"/>
      <c r="R127" s="414"/>
      <c r="S127" s="409"/>
      <c r="T127" s="414"/>
      <c r="U127" s="419"/>
      <c r="V127" s="419"/>
      <c r="W127" s="424"/>
      <c r="X127" s="438"/>
      <c r="Y127" s="424"/>
      <c r="Z127" s="463"/>
    </row>
    <row r="128" spans="1:26" ht="39.75" customHeight="1" x14ac:dyDescent="0.2">
      <c r="A128" s="575"/>
      <c r="B128" s="577"/>
      <c r="C128" s="564"/>
      <c r="D128" s="377" t="s">
        <v>672</v>
      </c>
      <c r="E128" s="369" t="s">
        <v>688</v>
      </c>
      <c r="F128" s="373" t="s">
        <v>694</v>
      </c>
      <c r="G128" s="414"/>
      <c r="H128" s="427"/>
      <c r="I128" s="430"/>
      <c r="J128" s="407"/>
      <c r="K128" s="229"/>
      <c r="L128" s="238"/>
      <c r="M128" s="247"/>
      <c r="N128" s="409"/>
      <c r="O128" s="434"/>
      <c r="P128" s="417"/>
      <c r="Q128" s="414"/>
      <c r="R128" s="414"/>
      <c r="S128" s="409"/>
      <c r="T128" s="414"/>
      <c r="U128" s="419"/>
      <c r="V128" s="419"/>
      <c r="W128" s="424"/>
      <c r="X128" s="438"/>
      <c r="Y128" s="424"/>
      <c r="Z128" s="463"/>
    </row>
    <row r="129" spans="1:26" ht="39.75" customHeight="1" x14ac:dyDescent="0.2">
      <c r="A129" s="575"/>
      <c r="B129" s="577"/>
      <c r="C129" s="564"/>
      <c r="D129" s="377" t="s">
        <v>673</v>
      </c>
      <c r="E129" s="369" t="s">
        <v>687</v>
      </c>
      <c r="F129" s="373" t="s">
        <v>696</v>
      </c>
      <c r="G129" s="414"/>
      <c r="H129" s="427"/>
      <c r="I129" s="430"/>
      <c r="J129" s="407"/>
      <c r="K129" s="229"/>
      <c r="L129" s="238"/>
      <c r="M129" s="247"/>
      <c r="N129" s="409"/>
      <c r="O129" s="434"/>
      <c r="P129" s="417"/>
      <c r="Q129" s="414"/>
      <c r="R129" s="414"/>
      <c r="S129" s="409"/>
      <c r="T129" s="414"/>
      <c r="U129" s="419"/>
      <c r="V129" s="419"/>
      <c r="W129" s="424"/>
      <c r="X129" s="438"/>
      <c r="Y129" s="424"/>
      <c r="Z129" s="463"/>
    </row>
    <row r="130" spans="1:26" ht="39.75" customHeight="1" thickBot="1" x14ac:dyDescent="0.25">
      <c r="A130" s="575"/>
      <c r="B130" s="577"/>
      <c r="C130" s="565"/>
      <c r="D130" s="379" t="s">
        <v>674</v>
      </c>
      <c r="E130" s="374" t="s">
        <v>688</v>
      </c>
      <c r="F130" s="376" t="s">
        <v>697</v>
      </c>
      <c r="G130" s="415"/>
      <c r="H130" s="428"/>
      <c r="I130" s="431"/>
      <c r="J130" s="432"/>
      <c r="K130" s="233"/>
      <c r="L130" s="239"/>
      <c r="M130" s="248"/>
      <c r="N130" s="410"/>
      <c r="O130" s="435"/>
      <c r="P130" s="436"/>
      <c r="Q130" s="415"/>
      <c r="R130" s="415"/>
      <c r="S130" s="410"/>
      <c r="T130" s="415"/>
      <c r="U130" s="420"/>
      <c r="V130" s="420"/>
      <c r="W130" s="425"/>
      <c r="X130" s="439"/>
      <c r="Y130" s="425"/>
      <c r="Z130" s="466"/>
    </row>
    <row r="131" spans="1:26" ht="39.75" customHeight="1" x14ac:dyDescent="0.2">
      <c r="A131" s="575"/>
      <c r="B131" s="577"/>
      <c r="C131" s="563">
        <v>24</v>
      </c>
      <c r="D131" s="378" t="s">
        <v>314</v>
      </c>
      <c r="E131" s="368" t="s">
        <v>688</v>
      </c>
      <c r="F131" s="384" t="s">
        <v>693</v>
      </c>
      <c r="G131" s="413" t="str">
        <f>'[8]MAPA DE RIESGOS '!E38</f>
        <v>Emitir conceptos técnicos de semaforización sin el cumplimiento de requisitos en favor  de terceros</v>
      </c>
      <c r="H131" s="267" t="str">
        <f>'[8]MAPA DE RIESGOS '!F38</f>
        <v>Afectación de la imagen institucional</v>
      </c>
      <c r="I131" s="429" t="s">
        <v>47</v>
      </c>
      <c r="J131" s="406" t="s">
        <v>116</v>
      </c>
      <c r="K131" s="236">
        <f>'[8]MAPA DE RIESGOS '!I38</f>
        <v>1</v>
      </c>
      <c r="L131" s="237">
        <f>'[8]MAPA DE RIESGOS '!J38</f>
        <v>2</v>
      </c>
      <c r="M131" s="246">
        <f>'[8]MAPA DE RIESGOS '!K38</f>
        <v>12</v>
      </c>
      <c r="N131" s="408" t="s">
        <v>10</v>
      </c>
      <c r="O131" s="411" t="str">
        <f>'[8]MAPA DE RIESGOS '!M38</f>
        <v>Aplicación del procedimiento asociado
con el riesgo, así:
PM04-PR06
Revisión y aprobación de diseños semafóricos.
PM04-PR19
Expansión y modificación de la red semafórica de Bogota D.C
Aplicar el  manual de contratación</v>
      </c>
      <c r="P131" s="413" t="str">
        <f>'[8]MAPA DE RIESGOS '!N38</f>
        <v>PREVENTIVO</v>
      </c>
      <c r="Q131" s="416">
        <v>10</v>
      </c>
      <c r="R131" s="413" t="str">
        <f t="shared" si="5"/>
        <v>NO</v>
      </c>
      <c r="S131" s="408" t="str">
        <f>'[8]MAPA DE RIESGOS '!Q38</f>
        <v>BAJA</v>
      </c>
      <c r="T131" s="413" t="str">
        <f>'[8]MAPA DE RIESGOS '!R38</f>
        <v>De marzo 1° a Diciembre 31 de 2017</v>
      </c>
      <c r="U131" s="418" t="str">
        <f>'[8]MAPA DE RIESGOS '!S38</f>
        <v>Realizar socializaciones sobre código de ética</v>
      </c>
      <c r="V131" s="418" t="str">
        <f>'[8]MAPA DE RIESGOS '!T38</f>
        <v>Listados de Asistencia
Correos electrónicos</v>
      </c>
      <c r="W131" s="421" t="str">
        <f>'[8]MAPA DE RIESGOS '!U38</f>
        <v>Agosto 31
Diciembre 31</v>
      </c>
      <c r="X131" s="418" t="str">
        <f>'[8]MAPA DE RIESGOS '!V38</f>
        <v>Realizar una scialización cada semestre del año</v>
      </c>
      <c r="Y131" s="423" t="str">
        <f>'[8]MAPA DE RIESGOS '!W38</f>
        <v>Director de Control y Vigilancia</v>
      </c>
      <c r="Z131" s="462" t="str">
        <f>'[8]MAPA DE RIESGOS '!X38</f>
        <v>Numero de socializaciones realizadas al interior del proceso, sobre código de ética / Número de socializaciones realizadas al interior del proceso, sobre código de ética * 100</v>
      </c>
    </row>
    <row r="132" spans="1:26" ht="39.75" customHeight="1" x14ac:dyDescent="0.2">
      <c r="A132" s="575"/>
      <c r="B132" s="577"/>
      <c r="C132" s="564"/>
      <c r="D132" s="377" t="s">
        <v>671</v>
      </c>
      <c r="E132" s="369" t="s">
        <v>687</v>
      </c>
      <c r="F132" s="373" t="s">
        <v>695</v>
      </c>
      <c r="G132" s="414"/>
      <c r="H132" s="454" t="str">
        <f>'[8]MAPA DE RIESGOS '!F39</f>
        <v>Amiguismo</v>
      </c>
      <c r="I132" s="430"/>
      <c r="J132" s="407"/>
      <c r="K132" s="229"/>
      <c r="L132" s="238"/>
      <c r="M132" s="247"/>
      <c r="N132" s="409"/>
      <c r="O132" s="412"/>
      <c r="P132" s="414"/>
      <c r="Q132" s="417"/>
      <c r="R132" s="414"/>
      <c r="S132" s="409"/>
      <c r="T132" s="414"/>
      <c r="U132" s="419"/>
      <c r="V132" s="419"/>
      <c r="W132" s="422"/>
      <c r="X132" s="419"/>
      <c r="Y132" s="424"/>
      <c r="Z132" s="463"/>
    </row>
    <row r="133" spans="1:26" ht="39.75" customHeight="1" x14ac:dyDescent="0.2">
      <c r="A133" s="575"/>
      <c r="B133" s="577"/>
      <c r="C133" s="564"/>
      <c r="D133" s="377" t="s">
        <v>672</v>
      </c>
      <c r="E133" s="369" t="s">
        <v>688</v>
      </c>
      <c r="F133" s="373" t="s">
        <v>694</v>
      </c>
      <c r="G133" s="414"/>
      <c r="H133" s="464"/>
      <c r="I133" s="430"/>
      <c r="J133" s="407"/>
      <c r="K133" s="229"/>
      <c r="L133" s="238"/>
      <c r="M133" s="247"/>
      <c r="N133" s="409"/>
      <c r="O133" s="412"/>
      <c r="P133" s="414"/>
      <c r="Q133" s="417"/>
      <c r="R133" s="414"/>
      <c r="S133" s="409"/>
      <c r="T133" s="414"/>
      <c r="U133" s="419"/>
      <c r="V133" s="419"/>
      <c r="W133" s="422"/>
      <c r="X133" s="419"/>
      <c r="Y133" s="424"/>
      <c r="Z133" s="463"/>
    </row>
    <row r="134" spans="1:26" ht="39.75" customHeight="1" x14ac:dyDescent="0.2">
      <c r="A134" s="575"/>
      <c r="B134" s="577"/>
      <c r="C134" s="564"/>
      <c r="D134" s="377" t="s">
        <v>673</v>
      </c>
      <c r="E134" s="369" t="s">
        <v>687</v>
      </c>
      <c r="F134" s="373" t="s">
        <v>696</v>
      </c>
      <c r="G134" s="414"/>
      <c r="H134" s="464"/>
      <c r="I134" s="430"/>
      <c r="J134" s="407"/>
      <c r="K134" s="229"/>
      <c r="L134" s="238"/>
      <c r="M134" s="247"/>
      <c r="N134" s="409"/>
      <c r="O134" s="412"/>
      <c r="P134" s="414"/>
      <c r="Q134" s="417"/>
      <c r="R134" s="414"/>
      <c r="S134" s="409"/>
      <c r="T134" s="414"/>
      <c r="U134" s="419"/>
      <c r="V134" s="419"/>
      <c r="W134" s="422"/>
      <c r="X134" s="419"/>
      <c r="Y134" s="424"/>
      <c r="Z134" s="463"/>
    </row>
    <row r="135" spans="1:26" ht="39.75" customHeight="1" thickBot="1" x14ac:dyDescent="0.25">
      <c r="A135" s="575"/>
      <c r="B135" s="577"/>
      <c r="C135" s="565"/>
      <c r="D135" s="379" t="s">
        <v>674</v>
      </c>
      <c r="E135" s="374" t="s">
        <v>688</v>
      </c>
      <c r="F135" s="376" t="s">
        <v>697</v>
      </c>
      <c r="G135" s="415"/>
      <c r="H135" s="455"/>
      <c r="I135" s="431"/>
      <c r="J135" s="432"/>
      <c r="K135" s="233"/>
      <c r="L135" s="239"/>
      <c r="M135" s="248"/>
      <c r="N135" s="410"/>
      <c r="O135" s="465"/>
      <c r="P135" s="415"/>
      <c r="Q135" s="436"/>
      <c r="R135" s="415"/>
      <c r="S135" s="410"/>
      <c r="T135" s="415"/>
      <c r="U135" s="420"/>
      <c r="V135" s="420"/>
      <c r="W135" s="692"/>
      <c r="X135" s="420"/>
      <c r="Y135" s="425"/>
      <c r="Z135" s="466"/>
    </row>
    <row r="136" spans="1:26" ht="39.75" customHeight="1" x14ac:dyDescent="0.2">
      <c r="A136" s="575"/>
      <c r="B136" s="577"/>
      <c r="C136" s="579">
        <v>25</v>
      </c>
      <c r="D136" s="386" t="s">
        <v>675</v>
      </c>
      <c r="E136" s="368" t="s">
        <v>689</v>
      </c>
      <c r="F136" s="1025" t="s">
        <v>696</v>
      </c>
      <c r="G136" s="413" t="str">
        <f>'[8]MAPA DE RIESGOS '!E43</f>
        <v xml:space="preserve">Elaborar estudios previos
para procesos de
contratación  de semaforización en beneficio
propio o de terceros </v>
      </c>
      <c r="H136" s="267" t="str">
        <f>'[8]MAPA DE RIESGOS '!F43</f>
        <v>Sanciones disciplinarias</v>
      </c>
      <c r="I136" s="443" t="str">
        <f t="shared" ref="I136" si="10">$I$131</f>
        <v>RARA VEZ (1)</v>
      </c>
      <c r="J136" s="456" t="str">
        <f>'[8]MAPA DE RIESGOS '!H43</f>
        <v>MAYOR (10)</v>
      </c>
      <c r="K136" s="240">
        <f>'[8]MAPA DE RIESGOS '!I43</f>
        <v>0</v>
      </c>
      <c r="L136" s="243">
        <f>'[8]MAPA DE RIESGOS '!J43</f>
        <v>0</v>
      </c>
      <c r="M136" s="246">
        <f>'[8]MAPA DE RIESGOS '!K43</f>
        <v>0</v>
      </c>
      <c r="N136" s="984" t="s">
        <v>10</v>
      </c>
      <c r="O136" s="433" t="str">
        <f>'[8]MAPA DE RIESGOS '!M43</f>
        <v xml:space="preserve">Aplicación del procedimiento asociado
con el riesgo, así:
PM04-PR07
Modificación y optimización del planeamiento semafórico
PM04-PR14
Gestión al matenimiento preventivo del sistema de semaforización
PM04-PR17
Gestión al mantenimiento correctivo del sistema de semaforización
</v>
      </c>
      <c r="P136" s="416" t="str">
        <f>'[8]MAPA DE RIESGOS '!N43</f>
        <v>PREVENTIVO</v>
      </c>
      <c r="Q136" s="413">
        <v>10</v>
      </c>
      <c r="R136" s="413" t="str">
        <f t="shared" si="5"/>
        <v>NO</v>
      </c>
      <c r="S136" s="408" t="str">
        <f>'[8]MAPA DE RIESGOS '!Q43</f>
        <v>BAJA</v>
      </c>
      <c r="T136" s="413" t="str">
        <f>'[8]MAPA DE RIESGOS '!R43</f>
        <v>De marzo 1° a Diciembre 31 de 2017</v>
      </c>
      <c r="U136" s="418" t="str">
        <f>'[8]MAPA DE RIESGOS '!S43</f>
        <v>Realizar socializaciones sobre código de ética</v>
      </c>
      <c r="V136" s="418" t="str">
        <f>'[8]MAPA DE RIESGOS '!T43</f>
        <v>Listados de Asistencia
Correos electrónicos</v>
      </c>
      <c r="W136" s="423" t="str">
        <f>'[8]MAPA DE RIESGOS '!U43</f>
        <v>Agosto 31
Diciembre 31</v>
      </c>
      <c r="X136" s="437" t="str">
        <f>'[8]MAPA DE RIESGOS '!V43</f>
        <v>Realizar una scialización cada semestre del año</v>
      </c>
      <c r="Y136" s="423" t="str">
        <f>'[8]MAPA DE RIESGOS '!W43</f>
        <v>Director de Control y Vigilancia</v>
      </c>
      <c r="Z136" s="462" t="str">
        <f>'[8]MAPA DE RIESGOS '!X43</f>
        <v>Número de socializaciones realizadas al interior del proceso, sobre código de ética / Número de socializaciones realizadas al interior del proceso, sobre código de ética * 100</v>
      </c>
    </row>
    <row r="137" spans="1:26" ht="39.75" customHeight="1" x14ac:dyDescent="0.2">
      <c r="A137" s="575"/>
      <c r="B137" s="577"/>
      <c r="C137" s="580"/>
      <c r="D137" s="387" t="s">
        <v>676</v>
      </c>
      <c r="E137" s="369" t="s">
        <v>688</v>
      </c>
      <c r="F137" s="1024"/>
      <c r="G137" s="414"/>
      <c r="H137" s="268" t="str">
        <f>'[8]MAPA DE RIESGOS '!F44</f>
        <v>Detrimento patrimonial</v>
      </c>
      <c r="I137" s="444"/>
      <c r="J137" s="457"/>
      <c r="K137" s="241"/>
      <c r="L137" s="244"/>
      <c r="M137" s="247"/>
      <c r="N137" s="985"/>
      <c r="O137" s="434"/>
      <c r="P137" s="417"/>
      <c r="Q137" s="414"/>
      <c r="R137" s="414"/>
      <c r="S137" s="409"/>
      <c r="T137" s="414"/>
      <c r="U137" s="419"/>
      <c r="V137" s="419"/>
      <c r="W137" s="424"/>
      <c r="X137" s="438"/>
      <c r="Y137" s="424"/>
      <c r="Z137" s="463"/>
    </row>
    <row r="138" spans="1:26" ht="39.75" customHeight="1" x14ac:dyDescent="0.2">
      <c r="A138" s="575"/>
      <c r="B138" s="577"/>
      <c r="C138" s="580"/>
      <c r="D138" s="388" t="s">
        <v>677</v>
      </c>
      <c r="E138" s="369" t="s">
        <v>687</v>
      </c>
      <c r="F138" s="1021"/>
      <c r="G138" s="414"/>
      <c r="H138" s="454" t="str">
        <f>'[8]MAPA DE RIESGOS '!F45</f>
        <v>Afectación de la imagen institucional</v>
      </c>
      <c r="I138" s="444"/>
      <c r="J138" s="457"/>
      <c r="K138" s="241"/>
      <c r="L138" s="244"/>
      <c r="M138" s="247"/>
      <c r="N138" s="985"/>
      <c r="O138" s="434"/>
      <c r="P138" s="417"/>
      <c r="Q138" s="414"/>
      <c r="R138" s="414"/>
      <c r="S138" s="409"/>
      <c r="T138" s="414"/>
      <c r="U138" s="419"/>
      <c r="V138" s="419"/>
      <c r="W138" s="424"/>
      <c r="X138" s="438"/>
      <c r="Y138" s="424"/>
      <c r="Z138" s="463"/>
    </row>
    <row r="139" spans="1:26" ht="39.75" customHeight="1" thickBot="1" x14ac:dyDescent="0.25">
      <c r="A139" s="575"/>
      <c r="B139" s="577"/>
      <c r="C139" s="581"/>
      <c r="D139" s="387" t="s">
        <v>678</v>
      </c>
      <c r="E139" s="374" t="s">
        <v>690</v>
      </c>
      <c r="F139" s="376" t="s">
        <v>695</v>
      </c>
      <c r="G139" s="415"/>
      <c r="H139" s="455"/>
      <c r="I139" s="445"/>
      <c r="J139" s="458"/>
      <c r="K139" s="242"/>
      <c r="L139" s="245"/>
      <c r="M139" s="248"/>
      <c r="N139" s="986"/>
      <c r="O139" s="435"/>
      <c r="P139" s="436"/>
      <c r="Q139" s="415"/>
      <c r="R139" s="415"/>
      <c r="S139" s="410"/>
      <c r="T139" s="415"/>
      <c r="U139" s="420"/>
      <c r="V139" s="420"/>
      <c r="W139" s="425"/>
      <c r="X139" s="439"/>
      <c r="Y139" s="425"/>
      <c r="Z139" s="466"/>
    </row>
    <row r="140" spans="1:26" ht="39.75" customHeight="1" x14ac:dyDescent="0.2">
      <c r="A140" s="575"/>
      <c r="B140" s="577"/>
      <c r="C140" s="563">
        <v>26</v>
      </c>
      <c r="D140" s="378" t="s">
        <v>247</v>
      </c>
      <c r="E140" s="864" t="s">
        <v>687</v>
      </c>
      <c r="F140" s="372" t="s">
        <v>693</v>
      </c>
      <c r="G140" s="413" t="str">
        <f>'[8]MAPA DE RIESGOS '!E48</f>
        <v>Emitir conceptos sobre la revisión de estudios de
tránsito, para proyectos de estudios de movilidad de desarrollo urbanísticos y arquitectónicos en el
Distrito capital, en favor de terceros</v>
      </c>
      <c r="H140" s="983" t="str">
        <f>'[8]MAPA DE RIESGOS '!F48</f>
        <v xml:space="preserve">Sanciones disciplinarias
Afectación de la Imagen institucional
</v>
      </c>
      <c r="I140" s="443" t="str">
        <f>'[8]MAPA DE RIESGOS '!G48</f>
        <v>RARA VEZ (1)</v>
      </c>
      <c r="J140" s="456" t="str">
        <f>'[8]MAPA DE RIESGOS '!H48</f>
        <v>MAYOR (10)</v>
      </c>
      <c r="K140" s="240">
        <f>'[8]MAPA DE RIESGOS '!I48</f>
        <v>0</v>
      </c>
      <c r="L140" s="243">
        <f>'[8]MAPA DE RIESGOS '!J48</f>
        <v>0</v>
      </c>
      <c r="M140" s="246">
        <f>'[8]MAPA DE RIESGOS '!K48</f>
        <v>0</v>
      </c>
      <c r="N140" s="408" t="s">
        <v>10</v>
      </c>
      <c r="O140" s="411" t="str">
        <f>'[8]MAPA DE RIESGOS '!M48</f>
        <v xml:space="preserve">Aplicación del procedimiento asociado
con el riesgo: PM04-PR03 "Revisión y
Tránsito (ET) de demanda y de atención
de usuarios (EDAU) que trata el decreto
596 de 2007
</v>
      </c>
      <c r="P140" s="413" t="str">
        <f>'[8]MAPA DE RIESGOS '!N48</f>
        <v>PREVENTIVO</v>
      </c>
      <c r="Q140" s="416">
        <v>10</v>
      </c>
      <c r="R140" s="413" t="str">
        <f t="shared" si="5"/>
        <v>NO</v>
      </c>
      <c r="S140" s="408" t="str">
        <f>'[8]MAPA DE RIESGOS '!Q48</f>
        <v>BAJA</v>
      </c>
      <c r="T140" s="413" t="str">
        <f>'[8]MAPA DE RIESGOS '!R48</f>
        <v>De marzo 1° a Diciembre 31 de 2017</v>
      </c>
      <c r="U140" s="418" t="str">
        <f>'[8]MAPA DE RIESGOS '!S48</f>
        <v>Realizar socializaciones sobre código de ética</v>
      </c>
      <c r="V140" s="418" t="str">
        <f>'[8]MAPA DE RIESGOS '!T48</f>
        <v>Listados de Asistencia
Correos electrónicos</v>
      </c>
      <c r="W140" s="421" t="str">
        <f>'[8]MAPA DE RIESGOS '!U48</f>
        <v>Agosto 31
Diciembre 31</v>
      </c>
      <c r="X140" s="418" t="str">
        <f>'[8]MAPA DE RIESGOS '!V48</f>
        <v>Realizar una scialización cada semestre del año</v>
      </c>
      <c r="Y140" s="421" t="str">
        <f>'[8]MAPA DE RIESGOS '!W48</f>
        <v>Dirección de Seguridad Vial y Comportamiento del Tránsito</v>
      </c>
      <c r="Z140" s="423" t="str">
        <f>'[8]MAPA DE RIESGOS '!X48</f>
        <v>Número de socializaciones realizadas al interior del proceso, sobre código de ética / Número de socializaciones realizadas al interior del proceso, sobre código de ética * 100</v>
      </c>
    </row>
    <row r="141" spans="1:26" ht="39.75" customHeight="1" x14ac:dyDescent="0.2">
      <c r="A141" s="575"/>
      <c r="B141" s="577"/>
      <c r="C141" s="564"/>
      <c r="D141" s="377" t="s">
        <v>679</v>
      </c>
      <c r="E141" s="867"/>
      <c r="F141" s="862" t="s">
        <v>696</v>
      </c>
      <c r="G141" s="414"/>
      <c r="H141" s="464"/>
      <c r="I141" s="444"/>
      <c r="J141" s="457"/>
      <c r="K141" s="241"/>
      <c r="L141" s="244"/>
      <c r="M141" s="247"/>
      <c r="N141" s="409"/>
      <c r="O141" s="412"/>
      <c r="P141" s="414"/>
      <c r="Q141" s="417"/>
      <c r="R141" s="414"/>
      <c r="S141" s="409"/>
      <c r="T141" s="414"/>
      <c r="U141" s="419"/>
      <c r="V141" s="419"/>
      <c r="W141" s="422"/>
      <c r="X141" s="419"/>
      <c r="Y141" s="422"/>
      <c r="Z141" s="424"/>
    </row>
    <row r="142" spans="1:26" ht="39.75" customHeight="1" x14ac:dyDescent="0.2">
      <c r="A142" s="575"/>
      <c r="B142" s="577"/>
      <c r="C142" s="564"/>
      <c r="D142" s="377" t="s">
        <v>680</v>
      </c>
      <c r="E142" s="865"/>
      <c r="F142" s="1024"/>
      <c r="G142" s="414"/>
      <c r="H142" s="464"/>
      <c r="I142" s="444"/>
      <c r="J142" s="457"/>
      <c r="K142" s="241"/>
      <c r="L142" s="244"/>
      <c r="M142" s="247"/>
      <c r="N142" s="409"/>
      <c r="O142" s="412"/>
      <c r="P142" s="414"/>
      <c r="Q142" s="417"/>
      <c r="R142" s="414"/>
      <c r="S142" s="409"/>
      <c r="T142" s="414"/>
      <c r="U142" s="419"/>
      <c r="V142" s="419"/>
      <c r="W142" s="422"/>
      <c r="X142" s="419"/>
      <c r="Y142" s="422"/>
      <c r="Z142" s="424"/>
    </row>
    <row r="143" spans="1:26" ht="39.75" customHeight="1" x14ac:dyDescent="0.2">
      <c r="A143" s="575"/>
      <c r="B143" s="577"/>
      <c r="C143" s="564"/>
      <c r="D143" s="377" t="s">
        <v>316</v>
      </c>
      <c r="E143" s="369" t="s">
        <v>689</v>
      </c>
      <c r="F143" s="1021"/>
      <c r="G143" s="414"/>
      <c r="H143" s="464"/>
      <c r="I143" s="444"/>
      <c r="J143" s="457"/>
      <c r="K143" s="241"/>
      <c r="L143" s="244"/>
      <c r="M143" s="247"/>
      <c r="N143" s="409"/>
      <c r="O143" s="412"/>
      <c r="P143" s="414"/>
      <c r="Q143" s="417"/>
      <c r="R143" s="414"/>
      <c r="S143" s="409"/>
      <c r="T143" s="414"/>
      <c r="U143" s="419"/>
      <c r="V143" s="419"/>
      <c r="W143" s="422"/>
      <c r="X143" s="419"/>
      <c r="Y143" s="422"/>
      <c r="Z143" s="424"/>
    </row>
    <row r="144" spans="1:26" ht="39.75" customHeight="1" thickBot="1" x14ac:dyDescent="0.25">
      <c r="A144" s="575"/>
      <c r="B144" s="578"/>
      <c r="C144" s="565"/>
      <c r="D144" s="379" t="s">
        <v>681</v>
      </c>
      <c r="E144" s="374" t="s">
        <v>688</v>
      </c>
      <c r="F144" s="376" t="s">
        <v>695</v>
      </c>
      <c r="G144" s="415"/>
      <c r="H144" s="455"/>
      <c r="I144" s="445"/>
      <c r="J144" s="458"/>
      <c r="K144" s="242"/>
      <c r="L144" s="245"/>
      <c r="M144" s="248"/>
      <c r="N144" s="410"/>
      <c r="O144" s="465"/>
      <c r="P144" s="415"/>
      <c r="Q144" s="436"/>
      <c r="R144" s="415"/>
      <c r="S144" s="410"/>
      <c r="T144" s="415"/>
      <c r="U144" s="420"/>
      <c r="V144" s="420"/>
      <c r="W144" s="692"/>
      <c r="X144" s="420"/>
      <c r="Y144" s="692"/>
      <c r="Z144" s="425"/>
    </row>
    <row r="145" spans="1:26" ht="42.75" customHeight="1" x14ac:dyDescent="0.2">
      <c r="A145" s="470" t="s">
        <v>537</v>
      </c>
      <c r="B145" s="473" t="s">
        <v>318</v>
      </c>
      <c r="C145" s="475">
        <v>27</v>
      </c>
      <c r="D145" s="342" t="s">
        <v>319</v>
      </c>
      <c r="E145" s="864" t="s">
        <v>688</v>
      </c>
      <c r="F145" s="372" t="s">
        <v>693</v>
      </c>
      <c r="G145" s="533" t="s">
        <v>320</v>
      </c>
      <c r="H145" s="157" t="s">
        <v>321</v>
      </c>
      <c r="I145" s="844" t="s">
        <v>12</v>
      </c>
      <c r="J145" s="844" t="s">
        <v>116</v>
      </c>
      <c r="K145" s="473">
        <f>VLOOKUP(I145,'[9]MATRIZ CALIFICACIÓN'!$B$10:$C$14,2,0)</f>
        <v>2</v>
      </c>
      <c r="L145" s="846">
        <f>HLOOKUP(J145,'[9]MATRIZ CALIFICACIÓN'!$D$8:$F$9,2,0)</f>
        <v>2</v>
      </c>
      <c r="M145" s="473">
        <f>VALUE(CONCATENATE(K145,L145))</f>
        <v>22</v>
      </c>
      <c r="N145" s="423" t="str">
        <f>VLOOKUP(M145,'[9]MATRIZ CALIFICACIÓN'!$D$27:$E$69,2,0)</f>
        <v>MODERADA</v>
      </c>
      <c r="O145" s="157" t="s">
        <v>322</v>
      </c>
      <c r="P145" s="413" t="s">
        <v>108</v>
      </c>
      <c r="Q145" s="413">
        <v>10</v>
      </c>
      <c r="R145" s="413" t="str">
        <f t="shared" si="5"/>
        <v>NO</v>
      </c>
      <c r="S145" s="408" t="s">
        <v>10</v>
      </c>
      <c r="T145" s="300" t="s">
        <v>323</v>
      </c>
      <c r="U145" s="300" t="s">
        <v>324</v>
      </c>
      <c r="V145" s="168" t="s">
        <v>325</v>
      </c>
      <c r="W145" s="144">
        <v>42460</v>
      </c>
      <c r="X145" s="147" t="s">
        <v>326</v>
      </c>
      <c r="Y145" s="423" t="s">
        <v>638</v>
      </c>
      <c r="Z145" s="169" t="s">
        <v>327</v>
      </c>
    </row>
    <row r="146" spans="1:26" ht="32.25" customHeight="1" x14ac:dyDescent="0.2">
      <c r="A146" s="471"/>
      <c r="B146" s="474"/>
      <c r="C146" s="476"/>
      <c r="D146" s="343" t="s">
        <v>277</v>
      </c>
      <c r="E146" s="867"/>
      <c r="F146" s="862" t="s">
        <v>694</v>
      </c>
      <c r="G146" s="534"/>
      <c r="H146" s="159" t="s">
        <v>328</v>
      </c>
      <c r="I146" s="845"/>
      <c r="J146" s="845"/>
      <c r="K146" s="474"/>
      <c r="L146" s="847"/>
      <c r="M146" s="474"/>
      <c r="N146" s="424"/>
      <c r="O146" s="685" t="s">
        <v>329</v>
      </c>
      <c r="P146" s="414"/>
      <c r="Q146" s="414"/>
      <c r="R146" s="414"/>
      <c r="S146" s="409"/>
      <c r="T146" s="478" t="s">
        <v>183</v>
      </c>
      <c r="U146" s="301" t="s">
        <v>330</v>
      </c>
      <c r="V146" s="170" t="s">
        <v>331</v>
      </c>
      <c r="W146" s="171">
        <v>43099</v>
      </c>
      <c r="X146" s="148" t="s">
        <v>332</v>
      </c>
      <c r="Y146" s="424"/>
      <c r="Z146" s="172" t="s">
        <v>333</v>
      </c>
    </row>
    <row r="147" spans="1:26" ht="36.75" customHeight="1" x14ac:dyDescent="0.2">
      <c r="A147" s="471"/>
      <c r="B147" s="474"/>
      <c r="C147" s="476"/>
      <c r="D147" s="343" t="s">
        <v>334</v>
      </c>
      <c r="E147" s="865"/>
      <c r="F147" s="1024"/>
      <c r="G147" s="534"/>
      <c r="H147" s="159" t="s">
        <v>335</v>
      </c>
      <c r="I147" s="845"/>
      <c r="J147" s="845"/>
      <c r="K147" s="474"/>
      <c r="L147" s="847"/>
      <c r="M147" s="474"/>
      <c r="N147" s="424"/>
      <c r="O147" s="419"/>
      <c r="P147" s="414"/>
      <c r="Q147" s="414"/>
      <c r="R147" s="414"/>
      <c r="S147" s="409"/>
      <c r="T147" s="414"/>
      <c r="U147" s="301" t="s">
        <v>336</v>
      </c>
      <c r="V147" s="170" t="s">
        <v>337</v>
      </c>
      <c r="W147" s="171">
        <v>43099</v>
      </c>
      <c r="X147" s="148" t="s">
        <v>338</v>
      </c>
      <c r="Y147" s="424"/>
      <c r="Z147" s="172" t="s">
        <v>339</v>
      </c>
    </row>
    <row r="148" spans="1:26" ht="27" customHeight="1" thickBot="1" x14ac:dyDescent="0.25">
      <c r="A148" s="471"/>
      <c r="B148" s="474"/>
      <c r="C148" s="476"/>
      <c r="D148" s="356" t="s">
        <v>340</v>
      </c>
      <c r="E148" s="374" t="s">
        <v>689</v>
      </c>
      <c r="F148" s="863"/>
      <c r="G148" s="535"/>
      <c r="H148" s="159" t="s">
        <v>341</v>
      </c>
      <c r="I148" s="517"/>
      <c r="J148" s="517"/>
      <c r="K148" s="474"/>
      <c r="L148" s="847"/>
      <c r="M148" s="474"/>
      <c r="N148" s="424"/>
      <c r="O148" s="420"/>
      <c r="P148" s="415"/>
      <c r="Q148" s="415"/>
      <c r="R148" s="415"/>
      <c r="S148" s="410"/>
      <c r="T148" s="415"/>
      <c r="U148" s="301" t="s">
        <v>342</v>
      </c>
      <c r="V148" s="170" t="s">
        <v>343</v>
      </c>
      <c r="W148" s="270">
        <v>43099</v>
      </c>
      <c r="X148" s="148" t="s">
        <v>344</v>
      </c>
      <c r="Y148" s="424"/>
      <c r="Z148" s="173" t="s">
        <v>345</v>
      </c>
    </row>
    <row r="149" spans="1:26" ht="44.25" customHeight="1" x14ac:dyDescent="0.2">
      <c r="A149" s="471"/>
      <c r="B149" s="474"/>
      <c r="C149" s="475">
        <v>28</v>
      </c>
      <c r="D149" s="342" t="s">
        <v>277</v>
      </c>
      <c r="E149" s="864" t="s">
        <v>688</v>
      </c>
      <c r="F149" s="372" t="s">
        <v>694</v>
      </c>
      <c r="G149" s="533" t="s">
        <v>346</v>
      </c>
      <c r="H149" s="157" t="s">
        <v>328</v>
      </c>
      <c r="I149" s="567" t="s">
        <v>29</v>
      </c>
      <c r="J149" s="429" t="s">
        <v>116</v>
      </c>
      <c r="K149" s="413">
        <f>VLOOKUP(I149,'[9]MATRIZ CALIFICACIÓN'!$B$10:$C$14,2,0)</f>
        <v>3</v>
      </c>
      <c r="L149" s="572">
        <f>HLOOKUP(J149,'[9]MATRIZ CALIFICACIÓN'!$D$8:$F$9,2,0)</f>
        <v>2</v>
      </c>
      <c r="M149" s="413">
        <f>VALUE(CONCATENATE(K149,L149))</f>
        <v>32</v>
      </c>
      <c r="N149" s="566" t="str">
        <f>VLOOKUP(M149,'[9]MATRIZ CALIFICACIÓN'!$D$27:$E$69,2,0)</f>
        <v xml:space="preserve">ALTA </v>
      </c>
      <c r="O149" s="418" t="s">
        <v>347</v>
      </c>
      <c r="P149" s="413" t="s">
        <v>108</v>
      </c>
      <c r="Q149" s="413">
        <v>20</v>
      </c>
      <c r="R149" s="413" t="str">
        <f t="shared" si="5"/>
        <v>NO</v>
      </c>
      <c r="S149" s="995" t="s">
        <v>35</v>
      </c>
      <c r="T149" s="413" t="s">
        <v>183</v>
      </c>
      <c r="U149" s="418" t="s">
        <v>348</v>
      </c>
      <c r="V149" s="467" t="s">
        <v>343</v>
      </c>
      <c r="W149" s="269">
        <v>43099</v>
      </c>
      <c r="X149" s="421" t="s">
        <v>344</v>
      </c>
      <c r="Y149" s="424"/>
      <c r="Z149" s="462" t="s">
        <v>349</v>
      </c>
    </row>
    <row r="150" spans="1:26" ht="41.25" customHeight="1" x14ac:dyDescent="0.2">
      <c r="A150" s="471"/>
      <c r="B150" s="474"/>
      <c r="C150" s="476"/>
      <c r="D150" s="343" t="s">
        <v>334</v>
      </c>
      <c r="E150" s="867"/>
      <c r="F150" s="373" t="s">
        <v>694</v>
      </c>
      <c r="G150" s="534"/>
      <c r="H150" s="159" t="s">
        <v>321</v>
      </c>
      <c r="I150" s="568"/>
      <c r="J150" s="430"/>
      <c r="K150" s="414"/>
      <c r="L150" s="573"/>
      <c r="M150" s="414"/>
      <c r="N150" s="542"/>
      <c r="O150" s="419"/>
      <c r="P150" s="414"/>
      <c r="Q150" s="414"/>
      <c r="R150" s="414"/>
      <c r="S150" s="996"/>
      <c r="T150" s="551"/>
      <c r="U150" s="697"/>
      <c r="V150" s="650"/>
      <c r="W150" s="171">
        <v>43099</v>
      </c>
      <c r="X150" s="698"/>
      <c r="Y150" s="424"/>
      <c r="Z150" s="699"/>
    </row>
    <row r="151" spans="1:26" ht="20.25" customHeight="1" x14ac:dyDescent="0.2">
      <c r="A151" s="471"/>
      <c r="B151" s="474"/>
      <c r="C151" s="476"/>
      <c r="D151" s="343" t="s">
        <v>340</v>
      </c>
      <c r="E151" s="865"/>
      <c r="F151" s="373" t="s">
        <v>694</v>
      </c>
      <c r="G151" s="534"/>
      <c r="H151" s="685" t="s">
        <v>341</v>
      </c>
      <c r="I151" s="568"/>
      <c r="J151" s="430"/>
      <c r="K151" s="414"/>
      <c r="L151" s="573"/>
      <c r="M151" s="414"/>
      <c r="N151" s="542"/>
      <c r="O151" s="419"/>
      <c r="P151" s="414"/>
      <c r="Q151" s="414"/>
      <c r="R151" s="414"/>
      <c r="S151" s="996"/>
      <c r="T151" s="478" t="s">
        <v>183</v>
      </c>
      <c r="U151" s="685" t="s">
        <v>350</v>
      </c>
      <c r="V151" s="519" t="s">
        <v>337</v>
      </c>
      <c r="W151" s="171">
        <v>43099</v>
      </c>
      <c r="X151" s="696" t="s">
        <v>351</v>
      </c>
      <c r="Y151" s="424"/>
      <c r="Z151" s="711" t="s">
        <v>339</v>
      </c>
    </row>
    <row r="152" spans="1:26" ht="20.25" customHeight="1" x14ac:dyDescent="0.2">
      <c r="A152" s="471"/>
      <c r="B152" s="474"/>
      <c r="C152" s="476"/>
      <c r="D152" s="343" t="s">
        <v>352</v>
      </c>
      <c r="E152" s="866" t="s">
        <v>689</v>
      </c>
      <c r="F152" s="373" t="s">
        <v>696</v>
      </c>
      <c r="G152" s="534"/>
      <c r="H152" s="419"/>
      <c r="I152" s="569"/>
      <c r="J152" s="571"/>
      <c r="K152" s="414"/>
      <c r="L152" s="573"/>
      <c r="M152" s="414"/>
      <c r="N152" s="542"/>
      <c r="O152" s="419"/>
      <c r="P152" s="414"/>
      <c r="Q152" s="414"/>
      <c r="R152" s="414"/>
      <c r="S152" s="996"/>
      <c r="T152" s="414"/>
      <c r="U152" s="419"/>
      <c r="V152" s="468"/>
      <c r="W152" s="171">
        <v>43099</v>
      </c>
      <c r="X152" s="422"/>
      <c r="Y152" s="424"/>
      <c r="Z152" s="463"/>
    </row>
    <row r="153" spans="1:26" ht="42" customHeight="1" thickBot="1" x14ac:dyDescent="0.25">
      <c r="A153" s="471"/>
      <c r="B153" s="474"/>
      <c r="C153" s="793"/>
      <c r="D153" s="355" t="s">
        <v>197</v>
      </c>
      <c r="E153" s="868"/>
      <c r="F153" s="376" t="s">
        <v>695</v>
      </c>
      <c r="G153" s="535"/>
      <c r="H153" s="420"/>
      <c r="I153" s="570"/>
      <c r="J153" s="431"/>
      <c r="K153" s="415"/>
      <c r="L153" s="574"/>
      <c r="M153" s="415"/>
      <c r="N153" s="543"/>
      <c r="O153" s="420"/>
      <c r="P153" s="415"/>
      <c r="Q153" s="415"/>
      <c r="R153" s="415"/>
      <c r="S153" s="997"/>
      <c r="T153" s="415"/>
      <c r="U153" s="420"/>
      <c r="V153" s="469"/>
      <c r="W153" s="171">
        <v>43099</v>
      </c>
      <c r="X153" s="692"/>
      <c r="Y153" s="424"/>
      <c r="Z153" s="466"/>
    </row>
    <row r="154" spans="1:26" ht="33" customHeight="1" x14ac:dyDescent="0.2">
      <c r="A154" s="471"/>
      <c r="B154" s="474"/>
      <c r="C154" s="475">
        <v>29</v>
      </c>
      <c r="D154" s="342" t="s">
        <v>319</v>
      </c>
      <c r="E154" s="864" t="s">
        <v>688</v>
      </c>
      <c r="F154" s="391" t="s">
        <v>693</v>
      </c>
      <c r="G154" s="416" t="s">
        <v>353</v>
      </c>
      <c r="H154" s="157" t="s">
        <v>321</v>
      </c>
      <c r="I154" s="567" t="s">
        <v>47</v>
      </c>
      <c r="J154" s="429" t="s">
        <v>116</v>
      </c>
      <c r="K154" s="413">
        <f>VLOOKUP(I154,'[9]MATRIZ CALIFICACIÓN'!$B$10:$C$14,2,0)</f>
        <v>1</v>
      </c>
      <c r="L154" s="572">
        <f>HLOOKUP(J154,'[9]MATRIZ CALIFICACIÓN'!$D$8:$F$9,2,0)</f>
        <v>2</v>
      </c>
      <c r="M154" s="413">
        <f>VALUE(CONCATENATE(K154,L154))</f>
        <v>12</v>
      </c>
      <c r="N154" s="566" t="str">
        <f>VLOOKUP(M154,'[9]MATRIZ CALIFICACIÓN'!$D$27:$E$69,2,0)</f>
        <v>BAJA</v>
      </c>
      <c r="O154" s="418" t="s">
        <v>354</v>
      </c>
      <c r="P154" s="413" t="s">
        <v>108</v>
      </c>
      <c r="Q154" s="413">
        <v>10</v>
      </c>
      <c r="R154" s="413" t="str">
        <f t="shared" ref="R154:R213" si="11">$R$18</f>
        <v>NO</v>
      </c>
      <c r="S154" s="491" t="s">
        <v>10</v>
      </c>
      <c r="T154" s="480" t="s">
        <v>355</v>
      </c>
      <c r="U154" s="494" t="s">
        <v>356</v>
      </c>
      <c r="V154" s="467" t="s">
        <v>357</v>
      </c>
      <c r="W154" s="171">
        <v>43099</v>
      </c>
      <c r="X154" s="411" t="s">
        <v>358</v>
      </c>
      <c r="Y154" s="424"/>
      <c r="Z154" s="693" t="s">
        <v>359</v>
      </c>
    </row>
    <row r="155" spans="1:26" ht="49.5" customHeight="1" x14ac:dyDescent="0.2">
      <c r="A155" s="471"/>
      <c r="B155" s="474"/>
      <c r="C155" s="476"/>
      <c r="D155" s="343" t="s">
        <v>277</v>
      </c>
      <c r="E155" s="867"/>
      <c r="F155" s="392" t="s">
        <v>694</v>
      </c>
      <c r="G155" s="417"/>
      <c r="H155" s="159" t="s">
        <v>341</v>
      </c>
      <c r="I155" s="568"/>
      <c r="J155" s="430"/>
      <c r="K155" s="414"/>
      <c r="L155" s="573"/>
      <c r="M155" s="414"/>
      <c r="N155" s="542"/>
      <c r="O155" s="419"/>
      <c r="P155" s="414"/>
      <c r="Q155" s="414"/>
      <c r="R155" s="414"/>
      <c r="S155" s="492"/>
      <c r="T155" s="481"/>
      <c r="U155" s="495"/>
      <c r="V155" s="468"/>
      <c r="W155" s="171">
        <v>43099</v>
      </c>
      <c r="X155" s="412"/>
      <c r="Y155" s="424"/>
      <c r="Z155" s="694"/>
    </row>
    <row r="156" spans="1:26" ht="75" customHeight="1" thickBot="1" x14ac:dyDescent="0.25">
      <c r="A156" s="471"/>
      <c r="B156" s="474"/>
      <c r="C156" s="476"/>
      <c r="D156" s="343" t="s">
        <v>360</v>
      </c>
      <c r="E156" s="868"/>
      <c r="F156" s="393" t="s">
        <v>692</v>
      </c>
      <c r="G156" s="417"/>
      <c r="H156" s="174" t="s">
        <v>361</v>
      </c>
      <c r="I156" s="568"/>
      <c r="J156" s="430"/>
      <c r="K156" s="414"/>
      <c r="L156" s="573"/>
      <c r="M156" s="414"/>
      <c r="N156" s="542"/>
      <c r="O156" s="420"/>
      <c r="P156" s="415"/>
      <c r="Q156" s="415"/>
      <c r="R156" s="415"/>
      <c r="S156" s="493"/>
      <c r="T156" s="482"/>
      <c r="U156" s="496"/>
      <c r="V156" s="469"/>
      <c r="W156" s="171">
        <v>43099</v>
      </c>
      <c r="X156" s="465"/>
      <c r="Y156" s="424"/>
      <c r="Z156" s="695"/>
    </row>
    <row r="157" spans="1:26" ht="19.5" customHeight="1" x14ac:dyDescent="0.2">
      <c r="A157" s="471"/>
      <c r="B157" s="474"/>
      <c r="C157" s="563">
        <v>30</v>
      </c>
      <c r="D157" s="342" t="s">
        <v>319</v>
      </c>
      <c r="E157" s="864" t="s">
        <v>687</v>
      </c>
      <c r="F157" s="391" t="s">
        <v>693</v>
      </c>
      <c r="G157" s="416" t="s">
        <v>362</v>
      </c>
      <c r="H157" s="157" t="s">
        <v>321</v>
      </c>
      <c r="I157" s="567" t="s">
        <v>47</v>
      </c>
      <c r="J157" s="429" t="s">
        <v>116</v>
      </c>
      <c r="K157" s="413">
        <f>VLOOKUP(I157,'[9]MATRIZ CALIFICACIÓN'!$B$10:$C$14,2,0)</f>
        <v>1</v>
      </c>
      <c r="L157" s="572">
        <f>HLOOKUP(J157,'[9]MATRIZ CALIFICACIÓN'!$D$8:$F$9,2,0)</f>
        <v>2</v>
      </c>
      <c r="M157" s="413">
        <f>VALUE(CONCATENATE(K157,L157))</f>
        <v>12</v>
      </c>
      <c r="N157" s="566" t="str">
        <f>VLOOKUP(M157,'[9]MATRIZ CALIFICACIÓN'!$D$27:$E$69,2,0)</f>
        <v>BAJA</v>
      </c>
      <c r="O157" s="433" t="s">
        <v>363</v>
      </c>
      <c r="P157" s="413" t="s">
        <v>108</v>
      </c>
      <c r="Q157" s="413">
        <v>10</v>
      </c>
      <c r="R157" s="413" t="str">
        <f t="shared" si="11"/>
        <v>NO</v>
      </c>
      <c r="S157" s="491" t="s">
        <v>10</v>
      </c>
      <c r="T157" s="413" t="s">
        <v>364</v>
      </c>
      <c r="U157" s="494" t="s">
        <v>365</v>
      </c>
      <c r="V157" s="467" t="s">
        <v>366</v>
      </c>
      <c r="W157" s="171">
        <v>43099</v>
      </c>
      <c r="X157" s="421" t="s">
        <v>367</v>
      </c>
      <c r="Y157" s="424"/>
      <c r="Z157" s="462" t="s">
        <v>327</v>
      </c>
    </row>
    <row r="158" spans="1:26" ht="40.5" customHeight="1" x14ac:dyDescent="0.2">
      <c r="A158" s="471"/>
      <c r="B158" s="474"/>
      <c r="C158" s="564"/>
      <c r="D158" s="343" t="s">
        <v>277</v>
      </c>
      <c r="E158" s="865"/>
      <c r="F158" s="392" t="s">
        <v>694</v>
      </c>
      <c r="G158" s="417"/>
      <c r="H158" s="159" t="s">
        <v>341</v>
      </c>
      <c r="I158" s="568"/>
      <c r="J158" s="430"/>
      <c r="K158" s="414"/>
      <c r="L158" s="573"/>
      <c r="M158" s="414"/>
      <c r="N158" s="542"/>
      <c r="O158" s="434"/>
      <c r="P158" s="414"/>
      <c r="Q158" s="414"/>
      <c r="R158" s="414"/>
      <c r="S158" s="492"/>
      <c r="T158" s="414"/>
      <c r="U158" s="495"/>
      <c r="V158" s="468"/>
      <c r="W158" s="171">
        <v>43099</v>
      </c>
      <c r="X158" s="422"/>
      <c r="Y158" s="424"/>
      <c r="Z158" s="463"/>
    </row>
    <row r="159" spans="1:26" ht="67.5" customHeight="1" thickBot="1" x14ac:dyDescent="0.25">
      <c r="A159" s="472"/>
      <c r="B159" s="474"/>
      <c r="C159" s="564"/>
      <c r="D159" s="355" t="s">
        <v>360</v>
      </c>
      <c r="E159" s="374" t="s">
        <v>688</v>
      </c>
      <c r="F159" s="393" t="s">
        <v>692</v>
      </c>
      <c r="G159" s="417"/>
      <c r="H159" s="175" t="s">
        <v>361</v>
      </c>
      <c r="I159" s="569"/>
      <c r="J159" s="571"/>
      <c r="K159" s="414"/>
      <c r="L159" s="573"/>
      <c r="M159" s="414"/>
      <c r="N159" s="542"/>
      <c r="O159" s="434"/>
      <c r="P159" s="414"/>
      <c r="Q159" s="414"/>
      <c r="R159" s="415"/>
      <c r="S159" s="493"/>
      <c r="T159" s="415"/>
      <c r="U159" s="496"/>
      <c r="V159" s="469"/>
      <c r="W159" s="171">
        <v>43099</v>
      </c>
      <c r="X159" s="422"/>
      <c r="Y159" s="425"/>
      <c r="Z159" s="463"/>
    </row>
    <row r="160" spans="1:26" ht="33" customHeight="1" thickBot="1" x14ac:dyDescent="0.25">
      <c r="A160" s="470" t="s">
        <v>538</v>
      </c>
      <c r="B160" s="473" t="s">
        <v>368</v>
      </c>
      <c r="C160" s="475">
        <v>31</v>
      </c>
      <c r="D160" s="342" t="s">
        <v>277</v>
      </c>
      <c r="E160" s="368" t="s">
        <v>690</v>
      </c>
      <c r="F160" s="372" t="s">
        <v>694</v>
      </c>
      <c r="G160" s="418" t="s">
        <v>369</v>
      </c>
      <c r="H160" s="160" t="s">
        <v>370</v>
      </c>
      <c r="I160" s="844" t="s">
        <v>29</v>
      </c>
      <c r="J160" s="511" t="s">
        <v>116</v>
      </c>
      <c r="K160" s="176">
        <f>VLOOKUP(I160,'[10]MATRIZ CALIFICACIÓN'!$B$10:$C$14,2,0)</f>
        <v>3</v>
      </c>
      <c r="L160" s="177">
        <f>HLOOKUP(J160,'[10]MATRIZ CALIFICACIÓN'!$D$8:$F$9,2,0)</f>
        <v>2</v>
      </c>
      <c r="M160" s="176">
        <f>VALUE(CONCATENATE(K160,L160))</f>
        <v>32</v>
      </c>
      <c r="N160" s="423" t="str">
        <f>VLOOKUP(M160,'[10]MATRIZ CALIFICACIÓN'!$D$27:$E$69,2,0)</f>
        <v xml:space="preserve">ALTA </v>
      </c>
      <c r="O160" s="418" t="s">
        <v>371</v>
      </c>
      <c r="P160" s="413" t="s">
        <v>108</v>
      </c>
      <c r="Q160" s="508">
        <v>20</v>
      </c>
      <c r="R160" s="511" t="str">
        <f t="shared" si="11"/>
        <v>NO</v>
      </c>
      <c r="S160" s="514" t="s">
        <v>35</v>
      </c>
      <c r="T160" s="300" t="s">
        <v>399</v>
      </c>
      <c r="U160" s="300" t="s">
        <v>532</v>
      </c>
      <c r="V160" s="156" t="s">
        <v>372</v>
      </c>
      <c r="W160" s="178" t="s">
        <v>183</v>
      </c>
      <c r="X160" s="160" t="s">
        <v>373</v>
      </c>
      <c r="Y160" s="418" t="s">
        <v>374</v>
      </c>
      <c r="Z160" s="179" t="s">
        <v>375</v>
      </c>
    </row>
    <row r="161" spans="1:26" ht="45.75" customHeight="1" thickBot="1" x14ac:dyDescent="0.25">
      <c r="A161" s="471"/>
      <c r="B161" s="474"/>
      <c r="C161" s="476"/>
      <c r="D161" s="343" t="s">
        <v>376</v>
      </c>
      <c r="E161" s="866" t="s">
        <v>688</v>
      </c>
      <c r="F161" s="373" t="s">
        <v>692</v>
      </c>
      <c r="G161" s="419"/>
      <c r="H161" s="162" t="s">
        <v>377</v>
      </c>
      <c r="I161" s="845"/>
      <c r="J161" s="512"/>
      <c r="K161" s="176"/>
      <c r="L161" s="177"/>
      <c r="M161" s="176"/>
      <c r="N161" s="424"/>
      <c r="O161" s="419"/>
      <c r="P161" s="414"/>
      <c r="Q161" s="509"/>
      <c r="R161" s="512"/>
      <c r="S161" s="515"/>
      <c r="T161" s="478" t="s">
        <v>399</v>
      </c>
      <c r="U161" s="478" t="s">
        <v>378</v>
      </c>
      <c r="V161" s="519" t="s">
        <v>379</v>
      </c>
      <c r="W161" s="701" t="s">
        <v>183</v>
      </c>
      <c r="X161" s="685" t="s">
        <v>380</v>
      </c>
      <c r="Y161" s="419"/>
      <c r="Z161" s="685" t="s">
        <v>381</v>
      </c>
    </row>
    <row r="162" spans="1:26" ht="32.25" customHeight="1" thickBot="1" x14ac:dyDescent="0.25">
      <c r="A162" s="471"/>
      <c r="B162" s="474"/>
      <c r="C162" s="476"/>
      <c r="D162" s="343" t="s">
        <v>382</v>
      </c>
      <c r="E162" s="865"/>
      <c r="F162" s="373" t="s">
        <v>695</v>
      </c>
      <c r="G162" s="419"/>
      <c r="H162" s="162" t="s">
        <v>229</v>
      </c>
      <c r="I162" s="845"/>
      <c r="J162" s="512"/>
      <c r="K162" s="176"/>
      <c r="L162" s="177"/>
      <c r="M162" s="176"/>
      <c r="N162" s="424"/>
      <c r="O162" s="419"/>
      <c r="P162" s="414"/>
      <c r="Q162" s="509"/>
      <c r="R162" s="512"/>
      <c r="S162" s="515"/>
      <c r="T162" s="414"/>
      <c r="U162" s="414"/>
      <c r="V162" s="468"/>
      <c r="W162" s="701"/>
      <c r="X162" s="419"/>
      <c r="Y162" s="419"/>
      <c r="Z162" s="419"/>
    </row>
    <row r="163" spans="1:26" ht="36" customHeight="1" thickBot="1" x14ac:dyDescent="0.25">
      <c r="A163" s="471"/>
      <c r="B163" s="474"/>
      <c r="C163" s="793"/>
      <c r="D163" s="356" t="s">
        <v>383</v>
      </c>
      <c r="E163" s="374" t="s">
        <v>691</v>
      </c>
      <c r="F163" s="376" t="s">
        <v>695</v>
      </c>
      <c r="G163" s="420"/>
      <c r="H163" s="180"/>
      <c r="I163" s="858"/>
      <c r="J163" s="518"/>
      <c r="K163" s="176"/>
      <c r="L163" s="177"/>
      <c r="M163" s="176"/>
      <c r="N163" s="425"/>
      <c r="O163" s="420"/>
      <c r="P163" s="415"/>
      <c r="Q163" s="510"/>
      <c r="R163" s="513"/>
      <c r="S163" s="516"/>
      <c r="T163" s="415"/>
      <c r="U163" s="415"/>
      <c r="V163" s="469"/>
      <c r="W163" s="702"/>
      <c r="X163" s="420"/>
      <c r="Y163" s="420"/>
      <c r="Z163" s="420"/>
    </row>
    <row r="164" spans="1:26" ht="33" customHeight="1" thickBot="1" x14ac:dyDescent="0.25">
      <c r="A164" s="471"/>
      <c r="B164" s="474"/>
      <c r="C164" s="564">
        <v>32</v>
      </c>
      <c r="D164" s="345" t="s">
        <v>384</v>
      </c>
      <c r="E164" s="864" t="s">
        <v>688</v>
      </c>
      <c r="F164" s="372" t="s">
        <v>696</v>
      </c>
      <c r="G164" s="418" t="s">
        <v>385</v>
      </c>
      <c r="H164" s="161" t="s">
        <v>386</v>
      </c>
      <c r="I164" s="443" t="s">
        <v>29</v>
      </c>
      <c r="J164" s="443" t="s">
        <v>116</v>
      </c>
      <c r="K164" s="176"/>
      <c r="L164" s="177"/>
      <c r="M164" s="176"/>
      <c r="N164" s="433" t="str">
        <f>VLOOKUP(M168,'[10]MATRIZ CALIFICACIÓN'!$D$27:$E$69,2,0)</f>
        <v xml:space="preserve">ALTA </v>
      </c>
      <c r="O164" s="418" t="s">
        <v>387</v>
      </c>
      <c r="P164" s="413" t="s">
        <v>108</v>
      </c>
      <c r="Q164" s="508">
        <v>20</v>
      </c>
      <c r="R164" s="517" t="str">
        <f t="shared" si="11"/>
        <v>NO</v>
      </c>
      <c r="S164" s="514" t="s">
        <v>35</v>
      </c>
      <c r="T164" s="413" t="s">
        <v>543</v>
      </c>
      <c r="U164" s="413" t="s">
        <v>388</v>
      </c>
      <c r="V164" s="467" t="s">
        <v>372</v>
      </c>
      <c r="W164" s="712" t="s">
        <v>183</v>
      </c>
      <c r="X164" s="713" t="s">
        <v>389</v>
      </c>
      <c r="Y164" s="697" t="s">
        <v>374</v>
      </c>
      <c r="Z164" s="718" t="s">
        <v>546</v>
      </c>
    </row>
    <row r="165" spans="1:26" ht="39" customHeight="1" thickBot="1" x14ac:dyDescent="0.25">
      <c r="A165" s="471"/>
      <c r="B165" s="474"/>
      <c r="C165" s="564"/>
      <c r="D165" s="345" t="s">
        <v>315</v>
      </c>
      <c r="E165" s="867"/>
      <c r="F165" s="373" t="s">
        <v>696</v>
      </c>
      <c r="G165" s="419"/>
      <c r="H165" s="162" t="s">
        <v>390</v>
      </c>
      <c r="I165" s="444"/>
      <c r="J165" s="444"/>
      <c r="K165" s="176"/>
      <c r="L165" s="177"/>
      <c r="M165" s="176"/>
      <c r="N165" s="434"/>
      <c r="O165" s="419"/>
      <c r="P165" s="414"/>
      <c r="Q165" s="509"/>
      <c r="R165" s="512"/>
      <c r="S165" s="515"/>
      <c r="T165" s="414"/>
      <c r="U165" s="414"/>
      <c r="V165" s="468"/>
      <c r="W165" s="701"/>
      <c r="X165" s="714"/>
      <c r="Y165" s="716"/>
      <c r="Z165" s="719"/>
    </row>
    <row r="166" spans="1:26" ht="30.75" customHeight="1" thickBot="1" x14ac:dyDescent="0.25">
      <c r="A166" s="471"/>
      <c r="B166" s="474"/>
      <c r="C166" s="564"/>
      <c r="D166" s="345" t="s">
        <v>391</v>
      </c>
      <c r="E166" s="867"/>
      <c r="F166" s="373" t="s">
        <v>695</v>
      </c>
      <c r="G166" s="419"/>
      <c r="H166" s="714" t="s">
        <v>392</v>
      </c>
      <c r="I166" s="444"/>
      <c r="J166" s="444"/>
      <c r="K166" s="176"/>
      <c r="L166" s="177"/>
      <c r="M166" s="176"/>
      <c r="N166" s="434"/>
      <c r="O166" s="419"/>
      <c r="P166" s="414"/>
      <c r="Q166" s="509"/>
      <c r="R166" s="512"/>
      <c r="S166" s="515"/>
      <c r="T166" s="414"/>
      <c r="U166" s="414"/>
      <c r="V166" s="468"/>
      <c r="W166" s="701"/>
      <c r="X166" s="714"/>
      <c r="Y166" s="716"/>
      <c r="Z166" s="719"/>
    </row>
    <row r="167" spans="1:26" ht="29.25" customHeight="1" thickBot="1" x14ac:dyDescent="0.25">
      <c r="A167" s="471"/>
      <c r="B167" s="474"/>
      <c r="C167" s="564"/>
      <c r="D167" s="1031" t="s">
        <v>317</v>
      </c>
      <c r="E167" s="867"/>
      <c r="F167" s="1028" t="s">
        <v>694</v>
      </c>
      <c r="G167" s="419"/>
      <c r="H167" s="714"/>
      <c r="I167" s="444"/>
      <c r="J167" s="444"/>
      <c r="K167" s="176"/>
      <c r="L167" s="177"/>
      <c r="M167" s="176"/>
      <c r="N167" s="434"/>
      <c r="O167" s="419"/>
      <c r="P167" s="414"/>
      <c r="Q167" s="509"/>
      <c r="R167" s="512"/>
      <c r="S167" s="515"/>
      <c r="T167" s="414"/>
      <c r="U167" s="414"/>
      <c r="V167" s="468"/>
      <c r="W167" s="701"/>
      <c r="X167" s="714"/>
      <c r="Y167" s="716"/>
      <c r="Z167" s="719"/>
    </row>
    <row r="168" spans="1:26" ht="12.75" customHeight="1" thickBot="1" x14ac:dyDescent="0.25">
      <c r="A168" s="472"/>
      <c r="B168" s="562"/>
      <c r="C168" s="565"/>
      <c r="D168" s="1032"/>
      <c r="E168" s="868"/>
      <c r="F168" s="927"/>
      <c r="G168" s="420"/>
      <c r="H168" s="715"/>
      <c r="I168" s="445"/>
      <c r="J168" s="445"/>
      <c r="K168" s="181">
        <f>VLOOKUP(I164,'[10]MATRIZ CALIFICACIÓN'!$B$10:$C$14,2,0)</f>
        <v>3</v>
      </c>
      <c r="L168" s="182">
        <f>HLOOKUP(J164,'[10]MATRIZ CALIFICACIÓN'!$D$8:$F$9,2,0)</f>
        <v>2</v>
      </c>
      <c r="M168" s="181">
        <f>VALUE(CONCATENATE(K168,L168))</f>
        <v>32</v>
      </c>
      <c r="N168" s="435"/>
      <c r="O168" s="420"/>
      <c r="P168" s="415"/>
      <c r="Q168" s="510"/>
      <c r="R168" s="518"/>
      <c r="S168" s="516"/>
      <c r="T168" s="415"/>
      <c r="U168" s="415"/>
      <c r="V168" s="469"/>
      <c r="W168" s="702"/>
      <c r="X168" s="715"/>
      <c r="Y168" s="717"/>
      <c r="Z168" s="720"/>
    </row>
    <row r="169" spans="1:26" ht="36" customHeight="1" x14ac:dyDescent="0.2">
      <c r="A169" s="470" t="s">
        <v>393</v>
      </c>
      <c r="B169" s="473" t="s">
        <v>394</v>
      </c>
      <c r="C169" s="563">
        <v>33</v>
      </c>
      <c r="D169" s="346" t="s">
        <v>395</v>
      </c>
      <c r="E169" s="368" t="s">
        <v>689</v>
      </c>
      <c r="F169" s="372" t="s">
        <v>697</v>
      </c>
      <c r="G169" s="533" t="s">
        <v>396</v>
      </c>
      <c r="H169" s="143" t="s">
        <v>397</v>
      </c>
      <c r="I169" s="429" t="s">
        <v>30</v>
      </c>
      <c r="J169" s="429" t="s">
        <v>115</v>
      </c>
      <c r="K169" s="413">
        <f>VLOOKUP(I169,'[11]MATRIZ CALIFICACIÓN'!$B$10:$C$14,2,0)</f>
        <v>5</v>
      </c>
      <c r="L169" s="572">
        <f>HLOOKUP(J169,'[11]MATRIZ CALIFICACIÓN'!$D$8:$F$9,2,0)</f>
        <v>1</v>
      </c>
      <c r="M169" s="413">
        <f>VALUE(CONCATENATE(K169,L169))</f>
        <v>51</v>
      </c>
      <c r="N169" s="566" t="str">
        <f>VLOOKUP(M169,'[11]MATRIZ CALIFICACIÓN'!$D$27:$E$69,2,0)</f>
        <v>MODERADA</v>
      </c>
      <c r="O169" s="261" t="s">
        <v>398</v>
      </c>
      <c r="P169" s="413" t="s">
        <v>108</v>
      </c>
      <c r="Q169" s="416">
        <v>10</v>
      </c>
      <c r="R169" s="413" t="str">
        <f t="shared" si="11"/>
        <v>NO</v>
      </c>
      <c r="S169" s="408" t="s">
        <v>10</v>
      </c>
      <c r="T169" s="300" t="s">
        <v>399</v>
      </c>
      <c r="U169" s="304" t="s">
        <v>400</v>
      </c>
      <c r="V169" s="260" t="s">
        <v>401</v>
      </c>
      <c r="W169" s="183" t="s">
        <v>399</v>
      </c>
      <c r="X169" s="249" t="s">
        <v>402</v>
      </c>
      <c r="Y169" s="433" t="s">
        <v>403</v>
      </c>
      <c r="Z169" s="183" t="s">
        <v>404</v>
      </c>
    </row>
    <row r="170" spans="1:26" ht="48" customHeight="1" x14ac:dyDescent="0.2">
      <c r="A170" s="471"/>
      <c r="B170" s="474"/>
      <c r="C170" s="564"/>
      <c r="D170" s="340" t="s">
        <v>405</v>
      </c>
      <c r="E170" s="866" t="s">
        <v>688</v>
      </c>
      <c r="F170" s="373" t="s">
        <v>694</v>
      </c>
      <c r="G170" s="534"/>
      <c r="H170" s="153" t="s">
        <v>406</v>
      </c>
      <c r="I170" s="430"/>
      <c r="J170" s="430"/>
      <c r="K170" s="414"/>
      <c r="L170" s="573"/>
      <c r="M170" s="414"/>
      <c r="N170" s="542"/>
      <c r="O170" s="262" t="s">
        <v>407</v>
      </c>
      <c r="P170" s="414"/>
      <c r="Q170" s="417"/>
      <c r="R170" s="414"/>
      <c r="S170" s="409"/>
      <c r="T170" s="290" t="s">
        <v>186</v>
      </c>
      <c r="U170" s="295" t="s">
        <v>408</v>
      </c>
      <c r="V170" s="293" t="s">
        <v>409</v>
      </c>
      <c r="W170" s="221" t="s">
        <v>183</v>
      </c>
      <c r="X170" s="250" t="s">
        <v>410</v>
      </c>
      <c r="Y170" s="434"/>
      <c r="Z170" s="184" t="s">
        <v>411</v>
      </c>
    </row>
    <row r="171" spans="1:26" ht="30.75" customHeight="1" x14ac:dyDescent="0.2">
      <c r="A171" s="471"/>
      <c r="B171" s="474"/>
      <c r="C171" s="564"/>
      <c r="D171" s="1003" t="s">
        <v>412</v>
      </c>
      <c r="E171" s="867"/>
      <c r="F171" s="862" t="s">
        <v>696</v>
      </c>
      <c r="G171" s="534"/>
      <c r="H171" s="153" t="s">
        <v>413</v>
      </c>
      <c r="I171" s="430"/>
      <c r="J171" s="430"/>
      <c r="K171" s="414"/>
      <c r="L171" s="573"/>
      <c r="M171" s="414"/>
      <c r="N171" s="542"/>
      <c r="O171" s="262" t="s">
        <v>414</v>
      </c>
      <c r="P171" s="414"/>
      <c r="Q171" s="417"/>
      <c r="R171" s="414"/>
      <c r="S171" s="409"/>
      <c r="T171" s="290" t="s">
        <v>183</v>
      </c>
      <c r="U171" s="295" t="s">
        <v>415</v>
      </c>
      <c r="V171" s="293" t="s">
        <v>416</v>
      </c>
      <c r="W171" s="184" t="s">
        <v>183</v>
      </c>
      <c r="X171" s="250" t="s">
        <v>417</v>
      </c>
      <c r="Y171" s="434"/>
      <c r="Z171" s="184" t="s">
        <v>418</v>
      </c>
    </row>
    <row r="172" spans="1:26" ht="38.25" customHeight="1" thickBot="1" x14ac:dyDescent="0.25">
      <c r="A172" s="471"/>
      <c r="B172" s="474"/>
      <c r="C172" s="565"/>
      <c r="D172" s="1004"/>
      <c r="E172" s="868"/>
      <c r="F172" s="863"/>
      <c r="G172" s="535"/>
      <c r="H172" s="185"/>
      <c r="I172" s="431"/>
      <c r="J172" s="431"/>
      <c r="K172" s="414"/>
      <c r="L172" s="573"/>
      <c r="M172" s="414"/>
      <c r="N172" s="542"/>
      <c r="O172" s="262" t="s">
        <v>419</v>
      </c>
      <c r="P172" s="415"/>
      <c r="Q172" s="417"/>
      <c r="R172" s="415"/>
      <c r="S172" s="410"/>
      <c r="T172" s="291" t="s">
        <v>420</v>
      </c>
      <c r="U172" s="295" t="s">
        <v>421</v>
      </c>
      <c r="V172" s="294" t="s">
        <v>422</v>
      </c>
      <c r="W172" s="186" t="s">
        <v>420</v>
      </c>
      <c r="X172" s="251" t="s">
        <v>423</v>
      </c>
      <c r="Y172" s="434"/>
      <c r="Z172" s="186" t="s">
        <v>424</v>
      </c>
    </row>
    <row r="173" spans="1:26" ht="63" customHeight="1" x14ac:dyDescent="0.2">
      <c r="A173" s="471"/>
      <c r="B173" s="474"/>
      <c r="C173" s="564">
        <v>34</v>
      </c>
      <c r="D173" s="339" t="s">
        <v>405</v>
      </c>
      <c r="E173" s="864" t="s">
        <v>688</v>
      </c>
      <c r="F173" s="372" t="s">
        <v>694</v>
      </c>
      <c r="G173" s="533" t="s">
        <v>425</v>
      </c>
      <c r="H173" s="273" t="s">
        <v>397</v>
      </c>
      <c r="I173" s="429" t="s">
        <v>29</v>
      </c>
      <c r="J173" s="913" t="s">
        <v>116</v>
      </c>
      <c r="K173" s="413">
        <f>VLOOKUP(I173,'[11]MATRIZ CALIFICACIÓN'!$B$10:$C$14,2,0)</f>
        <v>3</v>
      </c>
      <c r="L173" s="572">
        <f>HLOOKUP(J173,'[11]MATRIZ CALIFICACIÓN'!$D$8:$F$9,2,0)</f>
        <v>2</v>
      </c>
      <c r="M173" s="413">
        <f>VALUE(CONCATENATE(K173,L173))</f>
        <v>32</v>
      </c>
      <c r="N173" s="566" t="str">
        <f>VLOOKUP(M173,'[11]MATRIZ CALIFICACIÓN'!$D$27:$E$69,2,0)</f>
        <v xml:space="preserve">ALTA </v>
      </c>
      <c r="O173" s="249" t="s">
        <v>426</v>
      </c>
      <c r="P173" s="416" t="s">
        <v>108</v>
      </c>
      <c r="Q173" s="413">
        <v>10</v>
      </c>
      <c r="R173" s="413" t="str">
        <f t="shared" si="11"/>
        <v>NO</v>
      </c>
      <c r="S173" s="408" t="s">
        <v>10</v>
      </c>
      <c r="T173" s="304" t="s">
        <v>399</v>
      </c>
      <c r="U173" s="300" t="s">
        <v>427</v>
      </c>
      <c r="V173" s="156" t="s">
        <v>428</v>
      </c>
      <c r="W173" s="187" t="s">
        <v>420</v>
      </c>
      <c r="X173" s="188" t="s">
        <v>429</v>
      </c>
      <c r="Y173" s="434"/>
      <c r="Z173" s="188" t="s">
        <v>430</v>
      </c>
    </row>
    <row r="174" spans="1:26" ht="52.5" customHeight="1" x14ac:dyDescent="0.2">
      <c r="A174" s="471"/>
      <c r="B174" s="474"/>
      <c r="C174" s="564"/>
      <c r="D174" s="340" t="s">
        <v>412</v>
      </c>
      <c r="E174" s="865"/>
      <c r="F174" s="373" t="s">
        <v>696</v>
      </c>
      <c r="G174" s="534"/>
      <c r="H174" s="153" t="s">
        <v>413</v>
      </c>
      <c r="I174" s="430"/>
      <c r="J174" s="430"/>
      <c r="K174" s="414"/>
      <c r="L174" s="573"/>
      <c r="M174" s="414"/>
      <c r="N174" s="542"/>
      <c r="O174" s="250" t="s">
        <v>431</v>
      </c>
      <c r="P174" s="417"/>
      <c r="Q174" s="414"/>
      <c r="R174" s="414"/>
      <c r="S174" s="409"/>
      <c r="T174" s="295" t="s">
        <v>399</v>
      </c>
      <c r="U174" s="290" t="s">
        <v>432</v>
      </c>
      <c r="V174" s="297" t="s">
        <v>433</v>
      </c>
      <c r="W174" s="184" t="s">
        <v>420</v>
      </c>
      <c r="X174" s="189" t="s">
        <v>417</v>
      </c>
      <c r="Y174" s="434"/>
      <c r="Z174" s="189" t="s">
        <v>418</v>
      </c>
    </row>
    <row r="175" spans="1:26" ht="33" customHeight="1" x14ac:dyDescent="0.2">
      <c r="A175" s="471"/>
      <c r="B175" s="474"/>
      <c r="C175" s="564"/>
      <c r="D175" s="340" t="s">
        <v>434</v>
      </c>
      <c r="E175" s="369" t="s">
        <v>689</v>
      </c>
      <c r="F175" s="373" t="s">
        <v>697</v>
      </c>
      <c r="G175" s="534"/>
      <c r="H175" s="153" t="s">
        <v>435</v>
      </c>
      <c r="I175" s="430"/>
      <c r="J175" s="430"/>
      <c r="K175" s="414"/>
      <c r="L175" s="573"/>
      <c r="M175" s="414"/>
      <c r="N175" s="542"/>
      <c r="O175" s="250" t="s">
        <v>436</v>
      </c>
      <c r="P175" s="417"/>
      <c r="Q175" s="414"/>
      <c r="R175" s="414"/>
      <c r="S175" s="409"/>
      <c r="T175" s="295" t="s">
        <v>420</v>
      </c>
      <c r="U175" s="290" t="s">
        <v>437</v>
      </c>
      <c r="V175" s="297" t="s">
        <v>438</v>
      </c>
      <c r="W175" s="184" t="s">
        <v>420</v>
      </c>
      <c r="X175" s="189" t="s">
        <v>439</v>
      </c>
      <c r="Y175" s="434"/>
      <c r="Z175" s="189" t="s">
        <v>440</v>
      </c>
    </row>
    <row r="176" spans="1:26" ht="25.5" customHeight="1" thickBot="1" x14ac:dyDescent="0.25">
      <c r="A176" s="471"/>
      <c r="B176" s="474"/>
      <c r="C176" s="564"/>
      <c r="D176" s="1003" t="s">
        <v>253</v>
      </c>
      <c r="E176" s="866" t="s">
        <v>688</v>
      </c>
      <c r="F176" s="862" t="s">
        <v>696</v>
      </c>
      <c r="G176" s="534"/>
      <c r="H176" s="478"/>
      <c r="I176" s="571"/>
      <c r="J176" s="571"/>
      <c r="K176" s="414"/>
      <c r="L176" s="573"/>
      <c r="M176" s="414"/>
      <c r="N176" s="542"/>
      <c r="O176" s="250" t="s">
        <v>441</v>
      </c>
      <c r="P176" s="417"/>
      <c r="Q176" s="414"/>
      <c r="R176" s="414"/>
      <c r="S176" s="409"/>
      <c r="T176" s="295" t="s">
        <v>420</v>
      </c>
      <c r="U176" s="290" t="s">
        <v>442</v>
      </c>
      <c r="V176" s="297" t="s">
        <v>443</v>
      </c>
      <c r="W176" s="184" t="s">
        <v>399</v>
      </c>
      <c r="X176" s="189" t="s">
        <v>402</v>
      </c>
      <c r="Y176" s="434"/>
      <c r="Z176" s="189" t="s">
        <v>404</v>
      </c>
    </row>
    <row r="177" spans="1:26" ht="23.25" hidden="1" customHeight="1" thickBot="1" x14ac:dyDescent="0.25">
      <c r="A177" s="472"/>
      <c r="B177" s="562"/>
      <c r="C177" s="565"/>
      <c r="D177" s="1004"/>
      <c r="E177" s="868"/>
      <c r="F177" s="863"/>
      <c r="G177" s="535"/>
      <c r="H177" s="415"/>
      <c r="I177" s="431"/>
      <c r="J177" s="431"/>
      <c r="K177" s="415"/>
      <c r="L177" s="574"/>
      <c r="M177" s="415"/>
      <c r="N177" s="543"/>
      <c r="O177" s="251" t="s">
        <v>444</v>
      </c>
      <c r="P177" s="436"/>
      <c r="Q177" s="415"/>
      <c r="R177" s="415"/>
      <c r="S177" s="410"/>
      <c r="T177" s="271"/>
      <c r="U177" s="272"/>
      <c r="V177" s="271"/>
      <c r="W177" s="186"/>
      <c r="X177" s="190"/>
      <c r="Y177" s="435"/>
      <c r="Z177" s="190"/>
    </row>
    <row r="178" spans="1:26" ht="51" customHeight="1" x14ac:dyDescent="0.2">
      <c r="A178" s="470" t="s">
        <v>539</v>
      </c>
      <c r="B178" s="473" t="s">
        <v>445</v>
      </c>
      <c r="C178" s="475">
        <v>35</v>
      </c>
      <c r="D178" s="353" t="s">
        <v>528</v>
      </c>
      <c r="E178" s="864" t="s">
        <v>688</v>
      </c>
      <c r="F178" s="372" t="s">
        <v>693</v>
      </c>
      <c r="G178" s="923" t="s">
        <v>446</v>
      </c>
      <c r="H178" s="143" t="s">
        <v>447</v>
      </c>
      <c r="I178" s="844" t="s">
        <v>47</v>
      </c>
      <c r="J178" s="844" t="s">
        <v>117</v>
      </c>
      <c r="K178" s="473">
        <f>VLOOKUP(I178,'[12]MATRIZ CALIFICACIÓN'!$B$10:$C$14,2,0)</f>
        <v>1</v>
      </c>
      <c r="L178" s="846">
        <f>HLOOKUP(J178,'[12]MATRIZ CALIFICACIÓN'!$D$8:$F$9,2,0)</f>
        <v>3</v>
      </c>
      <c r="M178" s="473">
        <f>VALUE(CONCATENATE(K178,L178))</f>
        <v>13</v>
      </c>
      <c r="N178" s="423" t="str">
        <f>VLOOKUP(M178,'[12]MATRIZ CALIFICACIÓN'!$D$27:$E$69,2,0)</f>
        <v>MODERADA</v>
      </c>
      <c r="O178" s="274" t="s">
        <v>448</v>
      </c>
      <c r="P178" s="413" t="s">
        <v>108</v>
      </c>
      <c r="Q178" s="416">
        <v>20</v>
      </c>
      <c r="R178" s="413" t="str">
        <f t="shared" si="11"/>
        <v>NO</v>
      </c>
      <c r="S178" s="852" t="s">
        <v>7</v>
      </c>
      <c r="T178" s="413" t="s">
        <v>244</v>
      </c>
      <c r="U178" s="413" t="s">
        <v>536</v>
      </c>
      <c r="V178" s="156" t="s">
        <v>449</v>
      </c>
      <c r="W178" s="423" t="str">
        <f t="shared" ref="W178:W188" si="12">$T$178</f>
        <v>SEMESTRAL</v>
      </c>
      <c r="X178" s="416" t="s">
        <v>450</v>
      </c>
      <c r="Y178" s="423" t="s">
        <v>451</v>
      </c>
      <c r="Z178" s="421" t="s">
        <v>452</v>
      </c>
    </row>
    <row r="179" spans="1:26" ht="30.75" customHeight="1" x14ac:dyDescent="0.2">
      <c r="A179" s="471"/>
      <c r="B179" s="474"/>
      <c r="C179" s="476"/>
      <c r="D179" s="343" t="s">
        <v>382</v>
      </c>
      <c r="E179" s="865"/>
      <c r="F179" s="373" t="s">
        <v>695</v>
      </c>
      <c r="G179" s="924"/>
      <c r="H179" s="153" t="s">
        <v>453</v>
      </c>
      <c r="I179" s="845"/>
      <c r="J179" s="845"/>
      <c r="K179" s="474"/>
      <c r="L179" s="847"/>
      <c r="M179" s="474"/>
      <c r="N179" s="424"/>
      <c r="O179" s="1020" t="s">
        <v>454</v>
      </c>
      <c r="P179" s="414"/>
      <c r="Q179" s="417"/>
      <c r="R179" s="414"/>
      <c r="S179" s="853"/>
      <c r="T179" s="414"/>
      <c r="U179" s="414"/>
      <c r="V179" s="297" t="s">
        <v>455</v>
      </c>
      <c r="W179" s="424"/>
      <c r="X179" s="417"/>
      <c r="Y179" s="424"/>
      <c r="Z179" s="422"/>
    </row>
    <row r="180" spans="1:26" ht="17.25" customHeight="1" x14ac:dyDescent="0.2">
      <c r="A180" s="471"/>
      <c r="B180" s="474"/>
      <c r="C180" s="476"/>
      <c r="D180" s="1005" t="s">
        <v>317</v>
      </c>
      <c r="E180" s="866" t="s">
        <v>689</v>
      </c>
      <c r="F180" s="1028" t="s">
        <v>694</v>
      </c>
      <c r="G180" s="924"/>
      <c r="H180" s="919" t="s">
        <v>229</v>
      </c>
      <c r="I180" s="845"/>
      <c r="J180" s="845"/>
      <c r="K180" s="474"/>
      <c r="L180" s="847"/>
      <c r="M180" s="474"/>
      <c r="N180" s="424"/>
      <c r="O180" s="821"/>
      <c r="P180" s="414"/>
      <c r="Q180" s="417"/>
      <c r="R180" s="414"/>
      <c r="S180" s="853"/>
      <c r="T180" s="414"/>
      <c r="U180" s="414"/>
      <c r="V180" s="519" t="s">
        <v>456</v>
      </c>
      <c r="W180" s="424"/>
      <c r="X180" s="417"/>
      <c r="Y180" s="424"/>
      <c r="Z180" s="422"/>
    </row>
    <row r="181" spans="1:26" ht="26.25" customHeight="1" x14ac:dyDescent="0.2">
      <c r="A181" s="471"/>
      <c r="B181" s="474"/>
      <c r="C181" s="476"/>
      <c r="D181" s="1006"/>
      <c r="E181" s="865"/>
      <c r="F181" s="1033"/>
      <c r="G181" s="924"/>
      <c r="H181" s="539"/>
      <c r="I181" s="517"/>
      <c r="J181" s="517"/>
      <c r="K181" s="474"/>
      <c r="L181" s="847"/>
      <c r="M181" s="474"/>
      <c r="N181" s="424"/>
      <c r="O181" s="821"/>
      <c r="P181" s="414"/>
      <c r="Q181" s="417"/>
      <c r="R181" s="414"/>
      <c r="S181" s="853"/>
      <c r="T181" s="414"/>
      <c r="U181" s="414"/>
      <c r="V181" s="468"/>
      <c r="W181" s="424"/>
      <c r="X181" s="417"/>
      <c r="Y181" s="424"/>
      <c r="Z181" s="422"/>
    </row>
    <row r="182" spans="1:26" ht="38.25" customHeight="1" thickBot="1" x14ac:dyDescent="0.25">
      <c r="A182" s="471"/>
      <c r="B182" s="474"/>
      <c r="C182" s="793"/>
      <c r="D182" s="344" t="s">
        <v>518</v>
      </c>
      <c r="E182" s="374" t="s">
        <v>688</v>
      </c>
      <c r="F182" s="376" t="s">
        <v>695</v>
      </c>
      <c r="G182" s="925"/>
      <c r="H182" s="540"/>
      <c r="I182" s="858"/>
      <c r="J182" s="858"/>
      <c r="K182" s="562"/>
      <c r="L182" s="848"/>
      <c r="M182" s="562"/>
      <c r="N182" s="425"/>
      <c r="O182" s="822"/>
      <c r="P182" s="415"/>
      <c r="Q182" s="436"/>
      <c r="R182" s="415"/>
      <c r="S182" s="854"/>
      <c r="T182" s="415"/>
      <c r="U182" s="415"/>
      <c r="V182" s="469"/>
      <c r="W182" s="425"/>
      <c r="X182" s="436"/>
      <c r="Y182" s="425"/>
      <c r="Z182" s="692"/>
    </row>
    <row r="183" spans="1:26" ht="30" customHeight="1" x14ac:dyDescent="0.2">
      <c r="A183" s="471"/>
      <c r="B183" s="474"/>
      <c r="C183" s="475">
        <v>36</v>
      </c>
      <c r="D183" s="353" t="s">
        <v>528</v>
      </c>
      <c r="E183" s="864" t="s">
        <v>688</v>
      </c>
      <c r="F183" s="372" t="s">
        <v>693</v>
      </c>
      <c r="G183" s="920" t="s">
        <v>457</v>
      </c>
      <c r="H183" s="143" t="s">
        <v>447</v>
      </c>
      <c r="I183" s="844" t="s">
        <v>47</v>
      </c>
      <c r="J183" s="844" t="s">
        <v>115</v>
      </c>
      <c r="K183" s="473">
        <f>VLOOKUP(I183,'[12]MATRIZ CALIFICACIÓN'!$B$10:$C$14,2,0)</f>
        <v>1</v>
      </c>
      <c r="L183" s="846">
        <f>HLOOKUP(J183,'[12]MATRIZ CALIFICACIÓN'!$D$8:$F$9,2,0)</f>
        <v>1</v>
      </c>
      <c r="M183" s="473">
        <f>VALUE(CONCATENATE(K183,L183))</f>
        <v>11</v>
      </c>
      <c r="N183" s="928" t="str">
        <f>VLOOKUP(M183,'[12]MATRIZ CALIFICACIÓN'!$D$27:$E$69,2,0)</f>
        <v>BAJA</v>
      </c>
      <c r="O183" s="169" t="s">
        <v>458</v>
      </c>
      <c r="P183" s="987" t="s">
        <v>108</v>
      </c>
      <c r="Q183" s="413">
        <v>5</v>
      </c>
      <c r="R183" s="413" t="str">
        <f t="shared" si="11"/>
        <v>NO</v>
      </c>
      <c r="S183" s="408" t="s">
        <v>10</v>
      </c>
      <c r="T183" s="413" t="str">
        <f t="shared" ref="T183:T188" si="13">$T$178</f>
        <v>SEMESTRAL</v>
      </c>
      <c r="U183" s="413" t="s">
        <v>536</v>
      </c>
      <c r="V183" s="156" t="s">
        <v>449</v>
      </c>
      <c r="W183" s="423" t="str">
        <f t="shared" si="12"/>
        <v>SEMESTRAL</v>
      </c>
      <c r="X183" s="421" t="s">
        <v>459</v>
      </c>
      <c r="Y183" s="423" t="s">
        <v>451</v>
      </c>
      <c r="Z183" s="421" t="s">
        <v>452</v>
      </c>
    </row>
    <row r="184" spans="1:26" ht="33" customHeight="1" x14ac:dyDescent="0.2">
      <c r="A184" s="471"/>
      <c r="B184" s="474"/>
      <c r="C184" s="476"/>
      <c r="D184" s="343" t="s">
        <v>382</v>
      </c>
      <c r="E184" s="867"/>
      <c r="F184" s="373" t="s">
        <v>695</v>
      </c>
      <c r="G184" s="921"/>
      <c r="H184" s="885" t="s">
        <v>460</v>
      </c>
      <c r="I184" s="845"/>
      <c r="J184" s="845"/>
      <c r="K184" s="474"/>
      <c r="L184" s="847"/>
      <c r="M184" s="474"/>
      <c r="N184" s="929"/>
      <c r="O184" s="172" t="s">
        <v>461</v>
      </c>
      <c r="P184" s="910"/>
      <c r="Q184" s="414"/>
      <c r="R184" s="414"/>
      <c r="S184" s="409"/>
      <c r="T184" s="414"/>
      <c r="U184" s="414"/>
      <c r="V184" s="519" t="s">
        <v>455</v>
      </c>
      <c r="W184" s="424"/>
      <c r="X184" s="422"/>
      <c r="Y184" s="424"/>
      <c r="Z184" s="422"/>
    </row>
    <row r="185" spans="1:26" ht="20.25" customHeight="1" x14ac:dyDescent="0.2">
      <c r="A185" s="471"/>
      <c r="B185" s="474"/>
      <c r="C185" s="476"/>
      <c r="D185" s="340" t="s">
        <v>253</v>
      </c>
      <c r="E185" s="867"/>
      <c r="F185" s="373" t="s">
        <v>696</v>
      </c>
      <c r="G185" s="921"/>
      <c r="H185" s="417"/>
      <c r="I185" s="845"/>
      <c r="J185" s="845"/>
      <c r="K185" s="474"/>
      <c r="L185" s="847"/>
      <c r="M185" s="474"/>
      <c r="N185" s="929"/>
      <c r="O185" s="479" t="s">
        <v>462</v>
      </c>
      <c r="P185" s="910"/>
      <c r="Q185" s="414"/>
      <c r="R185" s="414"/>
      <c r="S185" s="409"/>
      <c r="T185" s="414"/>
      <c r="U185" s="414"/>
      <c r="V185" s="468"/>
      <c r="W185" s="424"/>
      <c r="X185" s="422"/>
      <c r="Y185" s="424"/>
      <c r="Z185" s="422"/>
    </row>
    <row r="186" spans="1:26" ht="20.25" customHeight="1" x14ac:dyDescent="0.2">
      <c r="A186" s="471"/>
      <c r="B186" s="474"/>
      <c r="C186" s="476"/>
      <c r="D186" s="345" t="s">
        <v>317</v>
      </c>
      <c r="E186" s="867"/>
      <c r="F186" s="373" t="s">
        <v>694</v>
      </c>
      <c r="G186" s="921"/>
      <c r="H186" s="417"/>
      <c r="I186" s="517"/>
      <c r="J186" s="517"/>
      <c r="K186" s="474"/>
      <c r="L186" s="847"/>
      <c r="M186" s="474"/>
      <c r="N186" s="929"/>
      <c r="O186" s="424"/>
      <c r="P186" s="910"/>
      <c r="Q186" s="414"/>
      <c r="R186" s="414"/>
      <c r="S186" s="409"/>
      <c r="T186" s="414"/>
      <c r="U186" s="414"/>
      <c r="V186" s="468"/>
      <c r="W186" s="424"/>
      <c r="X186" s="422"/>
      <c r="Y186" s="424"/>
      <c r="Z186" s="422"/>
    </row>
    <row r="187" spans="1:26" ht="20.25" customHeight="1" thickBot="1" x14ac:dyDescent="0.25">
      <c r="A187" s="471"/>
      <c r="B187" s="474"/>
      <c r="C187" s="793"/>
      <c r="D187" s="344" t="s">
        <v>518</v>
      </c>
      <c r="E187" s="868"/>
      <c r="F187" s="376" t="s">
        <v>695</v>
      </c>
      <c r="G187" s="922"/>
      <c r="H187" s="436"/>
      <c r="I187" s="858"/>
      <c r="J187" s="858"/>
      <c r="K187" s="562"/>
      <c r="L187" s="848"/>
      <c r="M187" s="562"/>
      <c r="N187" s="930"/>
      <c r="O187" s="425"/>
      <c r="P187" s="988"/>
      <c r="Q187" s="415"/>
      <c r="R187" s="415"/>
      <c r="S187" s="410"/>
      <c r="T187" s="415"/>
      <c r="U187" s="415"/>
      <c r="V187" s="469"/>
      <c r="W187" s="425"/>
      <c r="X187" s="692"/>
      <c r="Y187" s="425"/>
      <c r="Z187" s="692"/>
    </row>
    <row r="188" spans="1:26" ht="65.25" customHeight="1" x14ac:dyDescent="0.2">
      <c r="A188" s="471"/>
      <c r="B188" s="474"/>
      <c r="C188" s="475">
        <v>37</v>
      </c>
      <c r="D188" s="341" t="s">
        <v>518</v>
      </c>
      <c r="E188" s="864" t="s">
        <v>688</v>
      </c>
      <c r="F188" s="372" t="s">
        <v>695</v>
      </c>
      <c r="G188" s="533" t="s">
        <v>463</v>
      </c>
      <c r="H188" s="258" t="s">
        <v>464</v>
      </c>
      <c r="I188" s="844" t="s">
        <v>47</v>
      </c>
      <c r="J188" s="844" t="s">
        <v>117</v>
      </c>
      <c r="K188" s="474">
        <f>VLOOKUP(I188,'[12]MATRIZ CALIFICACIÓN'!$B$10:$C$14,2,0)</f>
        <v>1</v>
      </c>
      <c r="L188" s="847">
        <f>HLOOKUP(J188,'[12]MATRIZ CALIFICACIÓN'!$D$8:$F$9,2,0)</f>
        <v>3</v>
      </c>
      <c r="M188" s="474">
        <f>VALUE(CONCATENATE(K188,L188))</f>
        <v>13</v>
      </c>
      <c r="N188" s="821" t="str">
        <f>VLOOKUP(M188,'[12]MATRIZ CALIFICACIÓN'!$D$27:$E$69,2,0)</f>
        <v>MODERADA</v>
      </c>
      <c r="O188" s="255" t="s">
        <v>465</v>
      </c>
      <c r="P188" s="416" t="s">
        <v>108</v>
      </c>
      <c r="Q188" s="413">
        <v>20</v>
      </c>
      <c r="R188" s="413" t="str">
        <f t="shared" si="11"/>
        <v>NO</v>
      </c>
      <c r="S188" s="559" t="s">
        <v>35</v>
      </c>
      <c r="T188" s="413" t="str">
        <f t="shared" si="13"/>
        <v>SEMESTRAL</v>
      </c>
      <c r="U188" s="413" t="s">
        <v>536</v>
      </c>
      <c r="V188" s="156" t="s">
        <v>449</v>
      </c>
      <c r="W188" s="423" t="str">
        <f t="shared" si="12"/>
        <v>SEMESTRAL</v>
      </c>
      <c r="X188" s="421" t="s">
        <v>466</v>
      </c>
      <c r="Y188" s="423" t="s">
        <v>451</v>
      </c>
      <c r="Z188" s="421" t="s">
        <v>452</v>
      </c>
    </row>
    <row r="189" spans="1:26" ht="31.5" customHeight="1" x14ac:dyDescent="0.2">
      <c r="A189" s="471"/>
      <c r="B189" s="474"/>
      <c r="C189" s="476"/>
      <c r="D189" s="343" t="s">
        <v>317</v>
      </c>
      <c r="E189" s="867"/>
      <c r="F189" s="373" t="s">
        <v>694</v>
      </c>
      <c r="G189" s="534"/>
      <c r="H189" s="208" t="s">
        <v>467</v>
      </c>
      <c r="I189" s="845"/>
      <c r="J189" s="845"/>
      <c r="K189" s="474"/>
      <c r="L189" s="847"/>
      <c r="M189" s="474"/>
      <c r="N189" s="821"/>
      <c r="O189" s="479" t="s">
        <v>468</v>
      </c>
      <c r="P189" s="417"/>
      <c r="Q189" s="414"/>
      <c r="R189" s="414"/>
      <c r="S189" s="560"/>
      <c r="T189" s="414"/>
      <c r="U189" s="414"/>
      <c r="V189" s="519" t="s">
        <v>455</v>
      </c>
      <c r="W189" s="424"/>
      <c r="X189" s="422"/>
      <c r="Y189" s="424"/>
      <c r="Z189" s="422"/>
    </row>
    <row r="190" spans="1:26" ht="28.5" customHeight="1" x14ac:dyDescent="0.2">
      <c r="A190" s="471"/>
      <c r="B190" s="474"/>
      <c r="C190" s="476"/>
      <c r="D190" s="340" t="s">
        <v>253</v>
      </c>
      <c r="E190" s="867"/>
      <c r="F190" s="373" t="s">
        <v>696</v>
      </c>
      <c r="G190" s="534"/>
      <c r="H190" s="885" t="s">
        <v>229</v>
      </c>
      <c r="I190" s="845"/>
      <c r="J190" s="845"/>
      <c r="K190" s="474"/>
      <c r="L190" s="847"/>
      <c r="M190" s="474"/>
      <c r="N190" s="821"/>
      <c r="O190" s="424"/>
      <c r="P190" s="417"/>
      <c r="Q190" s="414"/>
      <c r="R190" s="414"/>
      <c r="S190" s="560"/>
      <c r="T190" s="414"/>
      <c r="U190" s="414"/>
      <c r="V190" s="468"/>
      <c r="W190" s="424"/>
      <c r="X190" s="422"/>
      <c r="Y190" s="424"/>
      <c r="Z190" s="422"/>
    </row>
    <row r="191" spans="1:26" ht="18" customHeight="1" x14ac:dyDescent="0.2">
      <c r="A191" s="471"/>
      <c r="B191" s="474"/>
      <c r="C191" s="476"/>
      <c r="D191" s="1003" t="s">
        <v>529</v>
      </c>
      <c r="E191" s="867"/>
      <c r="F191" s="926" t="s">
        <v>693</v>
      </c>
      <c r="G191" s="534"/>
      <c r="H191" s="417"/>
      <c r="I191" s="517"/>
      <c r="J191" s="517"/>
      <c r="K191" s="474"/>
      <c r="L191" s="847"/>
      <c r="M191" s="474"/>
      <c r="N191" s="821"/>
      <c r="O191" s="424"/>
      <c r="P191" s="417"/>
      <c r="Q191" s="414"/>
      <c r="R191" s="414"/>
      <c r="S191" s="560"/>
      <c r="T191" s="414"/>
      <c r="U191" s="414"/>
      <c r="V191" s="468"/>
      <c r="W191" s="424"/>
      <c r="X191" s="422"/>
      <c r="Y191" s="424"/>
      <c r="Z191" s="422"/>
    </row>
    <row r="192" spans="1:26" ht="8.25" customHeight="1" thickBot="1" x14ac:dyDescent="0.25">
      <c r="A192" s="472"/>
      <c r="B192" s="562"/>
      <c r="C192" s="793"/>
      <c r="D192" s="1004"/>
      <c r="E192" s="868"/>
      <c r="F192" s="927"/>
      <c r="G192" s="535"/>
      <c r="H192" s="436"/>
      <c r="I192" s="858"/>
      <c r="J192" s="858"/>
      <c r="K192" s="562"/>
      <c r="L192" s="848"/>
      <c r="M192" s="562"/>
      <c r="N192" s="822"/>
      <c r="O192" s="425"/>
      <c r="P192" s="436"/>
      <c r="Q192" s="415"/>
      <c r="R192" s="415"/>
      <c r="S192" s="561"/>
      <c r="T192" s="415"/>
      <c r="U192" s="415"/>
      <c r="V192" s="469"/>
      <c r="W192" s="425"/>
      <c r="X192" s="692"/>
      <c r="Y192" s="425"/>
      <c r="Z192" s="692"/>
    </row>
    <row r="193" spans="1:26" ht="20.25" customHeight="1" x14ac:dyDescent="0.2">
      <c r="A193" s="949" t="s">
        <v>540</v>
      </c>
      <c r="B193" s="473" t="s">
        <v>469</v>
      </c>
      <c r="C193" s="951">
        <v>38</v>
      </c>
      <c r="D193" s="346" t="s">
        <v>470</v>
      </c>
      <c r="E193" s="864" t="s">
        <v>687</v>
      </c>
      <c r="F193" s="372" t="s">
        <v>695</v>
      </c>
      <c r="G193" s="920" t="s">
        <v>471</v>
      </c>
      <c r="H193" s="275"/>
      <c r="I193" s="844" t="s">
        <v>29</v>
      </c>
      <c r="J193" s="954" t="s">
        <v>116</v>
      </c>
      <c r="K193" s="968">
        <f>VLOOKUP(I193,'[13]MATRIZ CALIFICACIÓN'!$B$10:$C$14,2,0)</f>
        <v>3</v>
      </c>
      <c r="L193" s="1011">
        <f>HLOOKUP(J193,'[13]MATRIZ CALIFICACIÓN'!$D$8:$F$9,2,0)</f>
        <v>2</v>
      </c>
      <c r="M193" s="1014">
        <f>VALUE(CONCATENATE(K193,L193))</f>
        <v>32</v>
      </c>
      <c r="N193" s="1017" t="str">
        <f>VLOOKUP(M193,'[13]MATRIZ CALIFICACIÓN'!$D$27:$E$69,2,0)</f>
        <v xml:space="preserve">ALTA </v>
      </c>
      <c r="O193" s="423" t="s">
        <v>647</v>
      </c>
      <c r="P193" s="989" t="s">
        <v>108</v>
      </c>
      <c r="Q193" s="508">
        <v>20</v>
      </c>
      <c r="R193" s="413" t="str">
        <f t="shared" si="11"/>
        <v>NO</v>
      </c>
      <c r="S193" s="992" t="s">
        <v>7</v>
      </c>
      <c r="T193" s="413" t="str">
        <f>'[14]MAPA DE RIESGOS '!R18</f>
        <v>Enero a diciembre 2017</v>
      </c>
      <c r="U193" s="413" t="str">
        <f>'[14]MAPA DE RIESGOS '!S18</f>
        <v xml:space="preserve">Dar cumplimiento a las etapas al procedimiento contractual </v>
      </c>
      <c r="V193" s="467" t="str">
        <f>'[14]MAPA DE RIESGOS '!T18</f>
        <v xml:space="preserve">Publicaciones y documentos  establecidos para cada caso </v>
      </c>
      <c r="W193" s="945">
        <f>'[14]MAPA DE RIESGOS '!U18</f>
        <v>42855</v>
      </c>
      <c r="X193" s="423" t="s">
        <v>648</v>
      </c>
      <c r="Y193" s="423" t="s">
        <v>473</v>
      </c>
      <c r="Z193" s="423" t="s">
        <v>649</v>
      </c>
    </row>
    <row r="194" spans="1:26" ht="24.75" customHeight="1" x14ac:dyDescent="0.2">
      <c r="A194" s="950"/>
      <c r="B194" s="474"/>
      <c r="C194" s="952"/>
      <c r="D194" s="340" t="s">
        <v>474</v>
      </c>
      <c r="E194" s="865"/>
      <c r="F194" s="373" t="s">
        <v>696</v>
      </c>
      <c r="G194" s="921"/>
      <c r="H194" s="539" t="s">
        <v>646</v>
      </c>
      <c r="I194" s="845"/>
      <c r="J194" s="955"/>
      <c r="K194" s="969"/>
      <c r="L194" s="1012"/>
      <c r="M194" s="1015"/>
      <c r="N194" s="522"/>
      <c r="O194" s="424"/>
      <c r="P194" s="990"/>
      <c r="Q194" s="509"/>
      <c r="R194" s="414"/>
      <c r="S194" s="993"/>
      <c r="T194" s="414"/>
      <c r="U194" s="414"/>
      <c r="V194" s="468"/>
      <c r="W194" s="946"/>
      <c r="X194" s="424"/>
      <c r="Y194" s="424"/>
      <c r="Z194" s="424"/>
    </row>
    <row r="195" spans="1:26" ht="37.5" customHeight="1" x14ac:dyDescent="0.2">
      <c r="A195" s="950"/>
      <c r="B195" s="474"/>
      <c r="C195" s="952"/>
      <c r="D195" s="340" t="s">
        <v>475</v>
      </c>
      <c r="E195" s="369" t="s">
        <v>688</v>
      </c>
      <c r="F195" s="373" t="s">
        <v>697</v>
      </c>
      <c r="G195" s="921"/>
      <c r="H195" s="539"/>
      <c r="I195" s="845"/>
      <c r="J195" s="955"/>
      <c r="K195" s="969"/>
      <c r="L195" s="1012"/>
      <c r="M195" s="1015"/>
      <c r="N195" s="522"/>
      <c r="O195" s="424"/>
      <c r="P195" s="990"/>
      <c r="Q195" s="509"/>
      <c r="R195" s="414"/>
      <c r="S195" s="993"/>
      <c r="T195" s="414"/>
      <c r="U195" s="414"/>
      <c r="V195" s="468"/>
      <c r="W195" s="946"/>
      <c r="X195" s="424"/>
      <c r="Y195" s="424"/>
      <c r="Z195" s="424"/>
    </row>
    <row r="196" spans="1:26" ht="31.5" customHeight="1" x14ac:dyDescent="0.2">
      <c r="A196" s="950"/>
      <c r="B196" s="474"/>
      <c r="C196" s="952"/>
      <c r="D196" s="340" t="s">
        <v>476</v>
      </c>
      <c r="E196" s="866" t="s">
        <v>687</v>
      </c>
      <c r="F196" s="373" t="s">
        <v>695</v>
      </c>
      <c r="G196" s="921"/>
      <c r="H196" s="539"/>
      <c r="I196" s="845"/>
      <c r="J196" s="955"/>
      <c r="K196" s="969"/>
      <c r="L196" s="1012"/>
      <c r="M196" s="1015"/>
      <c r="N196" s="522"/>
      <c r="O196" s="424"/>
      <c r="P196" s="990"/>
      <c r="Q196" s="509"/>
      <c r="R196" s="414"/>
      <c r="S196" s="993"/>
      <c r="T196" s="414"/>
      <c r="U196" s="414"/>
      <c r="V196" s="468"/>
      <c r="W196" s="946"/>
      <c r="X196" s="424"/>
      <c r="Y196" s="424"/>
      <c r="Z196" s="424"/>
    </row>
    <row r="197" spans="1:26" ht="32.25" customHeight="1" thickBot="1" x14ac:dyDescent="0.25">
      <c r="A197" s="950"/>
      <c r="B197" s="474"/>
      <c r="C197" s="953"/>
      <c r="D197" s="344" t="s">
        <v>701</v>
      </c>
      <c r="E197" s="868"/>
      <c r="F197" s="376" t="s">
        <v>694</v>
      </c>
      <c r="G197" s="922"/>
      <c r="H197" s="540"/>
      <c r="I197" s="858"/>
      <c r="J197" s="956"/>
      <c r="K197" s="970"/>
      <c r="L197" s="1013"/>
      <c r="M197" s="1016"/>
      <c r="N197" s="1018"/>
      <c r="O197" s="425"/>
      <c r="P197" s="991"/>
      <c r="Q197" s="510"/>
      <c r="R197" s="415"/>
      <c r="S197" s="994"/>
      <c r="T197" s="415"/>
      <c r="U197" s="415"/>
      <c r="V197" s="469"/>
      <c r="W197" s="947"/>
      <c r="X197" s="425"/>
      <c r="Y197" s="425"/>
      <c r="Z197" s="425"/>
    </row>
    <row r="198" spans="1:26" ht="36.75" customHeight="1" x14ac:dyDescent="0.2">
      <c r="A198" s="950"/>
      <c r="B198" s="474"/>
      <c r="C198" s="957">
        <v>39</v>
      </c>
      <c r="D198" s="346" t="s">
        <v>477</v>
      </c>
      <c r="E198" s="864" t="s">
        <v>688</v>
      </c>
      <c r="F198" s="372" t="s">
        <v>695</v>
      </c>
      <c r="G198" s="508" t="s">
        <v>544</v>
      </c>
      <c r="H198" s="939" t="s">
        <v>472</v>
      </c>
      <c r="I198" s="429" t="s">
        <v>12</v>
      </c>
      <c r="J198" s="965" t="s">
        <v>116</v>
      </c>
      <c r="K198" s="974">
        <f>VLOOKUP(I198,'[13]MATRIZ CALIFICACIÓN'!$B$10:$C$14,2,0)</f>
        <v>2</v>
      </c>
      <c r="L198" s="488">
        <f>HLOOKUP(J198,'[13]MATRIZ CALIFICACIÓN'!$D$8:$F$9,2,0)</f>
        <v>2</v>
      </c>
      <c r="M198" s="931">
        <f>VALUE(CONCATENATE(K198,L198))</f>
        <v>22</v>
      </c>
      <c r="N198" s="934" t="str">
        <f>VLOOKUP(M198,'[13]MATRIZ CALIFICACIÓN'!$D$27:$E$69,2,0)</f>
        <v>MODERADA</v>
      </c>
      <c r="O198" s="566" t="s">
        <v>650</v>
      </c>
      <c r="P198" s="936" t="s">
        <v>108</v>
      </c>
      <c r="Q198" s="939">
        <v>10</v>
      </c>
      <c r="R198" s="413" t="str">
        <f t="shared" si="11"/>
        <v>NO</v>
      </c>
      <c r="S198" s="942" t="s">
        <v>10</v>
      </c>
      <c r="T198" s="413" t="s">
        <v>652</v>
      </c>
      <c r="U198" s="413" t="s">
        <v>653</v>
      </c>
      <c r="V198" s="467" t="s">
        <v>478</v>
      </c>
      <c r="W198" s="483">
        <v>42855</v>
      </c>
      <c r="X198" s="413" t="s">
        <v>479</v>
      </c>
      <c r="Y198" s="423" t="s">
        <v>473</v>
      </c>
      <c r="Z198" s="423" t="s">
        <v>656</v>
      </c>
    </row>
    <row r="199" spans="1:26" ht="33" customHeight="1" x14ac:dyDescent="0.2">
      <c r="A199" s="950"/>
      <c r="B199" s="474"/>
      <c r="C199" s="958"/>
      <c r="D199" s="340" t="s">
        <v>480</v>
      </c>
      <c r="E199" s="867"/>
      <c r="F199" s="373" t="s">
        <v>697</v>
      </c>
      <c r="G199" s="509"/>
      <c r="H199" s="940"/>
      <c r="I199" s="430"/>
      <c r="J199" s="966"/>
      <c r="K199" s="975"/>
      <c r="L199" s="489"/>
      <c r="M199" s="932"/>
      <c r="N199" s="935"/>
      <c r="O199" s="948"/>
      <c r="P199" s="937"/>
      <c r="Q199" s="940"/>
      <c r="R199" s="414"/>
      <c r="S199" s="943"/>
      <c r="T199" s="414"/>
      <c r="U199" s="551"/>
      <c r="V199" s="650"/>
      <c r="W199" s="484"/>
      <c r="X199" s="551"/>
      <c r="Y199" s="424"/>
      <c r="Z199" s="477"/>
    </row>
    <row r="200" spans="1:26" ht="30" customHeight="1" x14ac:dyDescent="0.2">
      <c r="A200" s="950"/>
      <c r="B200" s="474"/>
      <c r="C200" s="958"/>
      <c r="D200" s="340" t="s">
        <v>476</v>
      </c>
      <c r="E200" s="867"/>
      <c r="F200" s="373" t="s">
        <v>693</v>
      </c>
      <c r="G200" s="509"/>
      <c r="H200" s="885" t="s">
        <v>481</v>
      </c>
      <c r="I200" s="430"/>
      <c r="J200" s="966"/>
      <c r="K200" s="975"/>
      <c r="L200" s="489"/>
      <c r="M200" s="932"/>
      <c r="N200" s="611"/>
      <c r="O200" s="541" t="s">
        <v>651</v>
      </c>
      <c r="P200" s="937"/>
      <c r="Q200" s="940"/>
      <c r="R200" s="414"/>
      <c r="S200" s="943"/>
      <c r="T200" s="414"/>
      <c r="U200" s="478" t="s">
        <v>654</v>
      </c>
      <c r="V200" s="519" t="s">
        <v>655</v>
      </c>
      <c r="W200" s="484"/>
      <c r="X200" s="478" t="s">
        <v>648</v>
      </c>
      <c r="Y200" s="424"/>
      <c r="Z200" s="479" t="s">
        <v>649</v>
      </c>
    </row>
    <row r="201" spans="1:26" ht="28.5" customHeight="1" x14ac:dyDescent="0.2">
      <c r="A201" s="950"/>
      <c r="B201" s="474"/>
      <c r="C201" s="958"/>
      <c r="D201" s="340" t="s">
        <v>482</v>
      </c>
      <c r="E201" s="867"/>
      <c r="F201" s="373" t="s">
        <v>694</v>
      </c>
      <c r="G201" s="509"/>
      <c r="H201" s="417"/>
      <c r="I201" s="430"/>
      <c r="J201" s="966"/>
      <c r="K201" s="975"/>
      <c r="L201" s="489"/>
      <c r="M201" s="932"/>
      <c r="N201" s="611"/>
      <c r="O201" s="542"/>
      <c r="P201" s="937"/>
      <c r="Q201" s="940"/>
      <c r="R201" s="414"/>
      <c r="S201" s="943"/>
      <c r="T201" s="414"/>
      <c r="U201" s="414"/>
      <c r="V201" s="468"/>
      <c r="W201" s="484"/>
      <c r="X201" s="414"/>
      <c r="Y201" s="424"/>
      <c r="Z201" s="424"/>
    </row>
    <row r="202" spans="1:26" ht="39" customHeight="1" thickBot="1" x14ac:dyDescent="0.25">
      <c r="A202" s="950"/>
      <c r="B202" s="474"/>
      <c r="C202" s="959"/>
      <c r="D202" s="344" t="s">
        <v>483</v>
      </c>
      <c r="E202" s="868"/>
      <c r="F202" s="376" t="s">
        <v>696</v>
      </c>
      <c r="G202" s="510"/>
      <c r="H202" s="436"/>
      <c r="I202" s="431"/>
      <c r="J202" s="967"/>
      <c r="K202" s="976"/>
      <c r="L202" s="490"/>
      <c r="M202" s="933"/>
      <c r="N202" s="612"/>
      <c r="O202" s="543"/>
      <c r="P202" s="938"/>
      <c r="Q202" s="941"/>
      <c r="R202" s="415"/>
      <c r="S202" s="944"/>
      <c r="T202" s="415"/>
      <c r="U202" s="415"/>
      <c r="V202" s="469"/>
      <c r="W202" s="485"/>
      <c r="X202" s="415"/>
      <c r="Y202" s="425"/>
      <c r="Z202" s="425"/>
    </row>
    <row r="203" spans="1:26" ht="24.75" customHeight="1" x14ac:dyDescent="0.2">
      <c r="A203" s="950"/>
      <c r="B203" s="474"/>
      <c r="C203" s="957">
        <v>40</v>
      </c>
      <c r="D203" s="346" t="s">
        <v>484</v>
      </c>
      <c r="E203" s="864" t="s">
        <v>688</v>
      </c>
      <c r="F203" s="362" t="s">
        <v>695</v>
      </c>
      <c r="G203" s="939" t="s">
        <v>485</v>
      </c>
      <c r="H203" s="508" t="s">
        <v>657</v>
      </c>
      <c r="I203" s="486" t="s">
        <v>12</v>
      </c>
      <c r="J203" s="429" t="s">
        <v>116</v>
      </c>
      <c r="K203" s="971">
        <f>VLOOKUP(I203,'[13]MATRIZ CALIFICACIÓN'!$B$10:$C$14,2,0)</f>
        <v>2</v>
      </c>
      <c r="L203" s="488">
        <f>HLOOKUP(J203,'[13]MATRIZ CALIFICACIÓN'!$D$8:$F$9,2,0)</f>
        <v>2</v>
      </c>
      <c r="M203" s="931">
        <f>VALUE(CONCATENATE(K203,L203))</f>
        <v>22</v>
      </c>
      <c r="N203" s="1019" t="str">
        <f>VLOOKUP(M203,'[13]MATRIZ CALIFICACIÓN'!$D$27:$E$69,2,0)</f>
        <v>MODERADA</v>
      </c>
      <c r="O203" s="433" t="s">
        <v>487</v>
      </c>
      <c r="P203" s="416" t="s">
        <v>108</v>
      </c>
      <c r="Q203" s="413">
        <v>20</v>
      </c>
      <c r="R203" s="480" t="str">
        <f t="shared" si="11"/>
        <v>NO</v>
      </c>
      <c r="S203" s="992" t="s">
        <v>35</v>
      </c>
      <c r="T203" s="413" t="s">
        <v>662</v>
      </c>
      <c r="U203" s="520" t="s">
        <v>545</v>
      </c>
      <c r="V203" s="467" t="s">
        <v>659</v>
      </c>
      <c r="W203" s="483">
        <v>42855</v>
      </c>
      <c r="X203" s="413" t="s">
        <v>660</v>
      </c>
      <c r="Y203" s="477" t="s">
        <v>473</v>
      </c>
      <c r="Z203" s="423" t="s">
        <v>661</v>
      </c>
    </row>
    <row r="204" spans="1:26" ht="27.75" customHeight="1" x14ac:dyDescent="0.2">
      <c r="A204" s="950"/>
      <c r="B204" s="474"/>
      <c r="C204" s="958"/>
      <c r="D204" s="340" t="s">
        <v>474</v>
      </c>
      <c r="E204" s="867"/>
      <c r="F204" s="389" t="s">
        <v>696</v>
      </c>
      <c r="G204" s="940"/>
      <c r="H204" s="509"/>
      <c r="I204" s="441"/>
      <c r="J204" s="430"/>
      <c r="K204" s="972"/>
      <c r="L204" s="489"/>
      <c r="M204" s="932"/>
      <c r="N204" s="611"/>
      <c r="O204" s="434"/>
      <c r="P204" s="417"/>
      <c r="Q204" s="414"/>
      <c r="R204" s="481"/>
      <c r="S204" s="993"/>
      <c r="T204" s="414"/>
      <c r="U204" s="521"/>
      <c r="V204" s="468"/>
      <c r="W204" s="484"/>
      <c r="X204" s="414"/>
      <c r="Y204" s="522"/>
      <c r="Z204" s="424"/>
    </row>
    <row r="205" spans="1:26" ht="27" customHeight="1" x14ac:dyDescent="0.2">
      <c r="A205" s="950"/>
      <c r="B205" s="474"/>
      <c r="C205" s="958"/>
      <c r="D205" s="340" t="s">
        <v>486</v>
      </c>
      <c r="E205" s="867"/>
      <c r="F205" s="389" t="s">
        <v>697</v>
      </c>
      <c r="G205" s="940"/>
      <c r="H205" s="509" t="s">
        <v>658</v>
      </c>
      <c r="I205" s="441"/>
      <c r="J205" s="430"/>
      <c r="K205" s="972"/>
      <c r="L205" s="489"/>
      <c r="M205" s="932"/>
      <c r="N205" s="611"/>
      <c r="O205" s="434"/>
      <c r="P205" s="417"/>
      <c r="Q205" s="414"/>
      <c r="R205" s="481"/>
      <c r="S205" s="993"/>
      <c r="T205" s="414"/>
      <c r="U205" s="478" t="s">
        <v>488</v>
      </c>
      <c r="V205" s="468"/>
      <c r="W205" s="484"/>
      <c r="X205" s="414"/>
      <c r="Y205" s="522"/>
      <c r="Z205" s="424"/>
    </row>
    <row r="206" spans="1:26" ht="30.75" customHeight="1" x14ac:dyDescent="0.2">
      <c r="A206" s="950"/>
      <c r="B206" s="474"/>
      <c r="C206" s="958"/>
      <c r="D206" s="340" t="s">
        <v>489</v>
      </c>
      <c r="E206" s="867"/>
      <c r="F206" s="389" t="s">
        <v>694</v>
      </c>
      <c r="G206" s="940"/>
      <c r="H206" s="509"/>
      <c r="I206" s="441"/>
      <c r="J206" s="430"/>
      <c r="K206" s="972"/>
      <c r="L206" s="489"/>
      <c r="M206" s="932"/>
      <c r="N206" s="611"/>
      <c r="O206" s="434"/>
      <c r="P206" s="417"/>
      <c r="Q206" s="414"/>
      <c r="R206" s="481"/>
      <c r="S206" s="993"/>
      <c r="T206" s="414"/>
      <c r="U206" s="414"/>
      <c r="V206" s="468"/>
      <c r="W206" s="484"/>
      <c r="X206" s="414"/>
      <c r="Y206" s="522"/>
      <c r="Z206" s="424"/>
    </row>
    <row r="207" spans="1:26" ht="32.25" customHeight="1" thickBot="1" x14ac:dyDescent="0.25">
      <c r="A207" s="950"/>
      <c r="B207" s="474"/>
      <c r="C207" s="959"/>
      <c r="D207" s="344" t="s">
        <v>490</v>
      </c>
      <c r="E207" s="868"/>
      <c r="F207" s="390" t="s">
        <v>696</v>
      </c>
      <c r="G207" s="941"/>
      <c r="H207" s="510"/>
      <c r="I207" s="487"/>
      <c r="J207" s="431"/>
      <c r="K207" s="973"/>
      <c r="L207" s="490"/>
      <c r="M207" s="933"/>
      <c r="N207" s="612"/>
      <c r="O207" s="435"/>
      <c r="P207" s="436"/>
      <c r="Q207" s="415"/>
      <c r="R207" s="482"/>
      <c r="S207" s="994"/>
      <c r="T207" s="415"/>
      <c r="U207" s="415"/>
      <c r="V207" s="469"/>
      <c r="W207" s="485"/>
      <c r="X207" s="415"/>
      <c r="Y207" s="522"/>
      <c r="Z207" s="477"/>
    </row>
    <row r="208" spans="1:26" ht="42" customHeight="1" x14ac:dyDescent="0.2">
      <c r="A208" s="850" t="s">
        <v>491</v>
      </c>
      <c r="B208" s="811" t="s">
        <v>492</v>
      </c>
      <c r="C208" s="476">
        <v>41</v>
      </c>
      <c r="D208" s="345" t="s">
        <v>702</v>
      </c>
      <c r="E208" s="864" t="s">
        <v>688</v>
      </c>
      <c r="F208" s="394" t="s">
        <v>696</v>
      </c>
      <c r="G208" s="923" t="s">
        <v>493</v>
      </c>
      <c r="H208" s="336" t="s">
        <v>535</v>
      </c>
      <c r="I208" s="513" t="s">
        <v>47</v>
      </c>
      <c r="J208" s="513" t="s">
        <v>117</v>
      </c>
      <c r="K208" s="474">
        <f>VLOOKUP(I208,'[15]MATRIZ CALIFICACIÓN'!$B$10:$C$14,2,0)</f>
        <v>1</v>
      </c>
      <c r="L208" s="847">
        <f>HLOOKUP(J208,'[15]MATRIZ CALIFICACIÓN'!$D$8:$F$9,2,0)</f>
        <v>3</v>
      </c>
      <c r="M208" s="474">
        <f>VALUE(CONCATENATE(K208,L208))</f>
        <v>13</v>
      </c>
      <c r="N208" s="424" t="str">
        <f>VLOOKUP(M208,'[15]MATRIZ CALIFICACIÓN'!$D$27:$E$69,2,0)</f>
        <v>MODERADA</v>
      </c>
      <c r="O208" s="191" t="s">
        <v>494</v>
      </c>
      <c r="P208" s="413" t="s">
        <v>108</v>
      </c>
      <c r="Q208" s="416">
        <v>20</v>
      </c>
      <c r="R208" s="413" t="str">
        <f t="shared" si="11"/>
        <v>NO</v>
      </c>
      <c r="S208" s="852" t="s">
        <v>7</v>
      </c>
      <c r="T208" s="413" t="s">
        <v>183</v>
      </c>
      <c r="U208" s="413" t="s">
        <v>495</v>
      </c>
      <c r="V208" s="467" t="s">
        <v>449</v>
      </c>
      <c r="W208" s="424" t="str">
        <f t="shared" ref="W208:W218" si="14">$T$208</f>
        <v>Semestral</v>
      </c>
      <c r="X208" s="417" t="s">
        <v>496</v>
      </c>
      <c r="Y208" s="423" t="s">
        <v>497</v>
      </c>
      <c r="Z208" s="421" t="s">
        <v>452</v>
      </c>
    </row>
    <row r="209" spans="1:39" ht="30" customHeight="1" x14ac:dyDescent="0.2">
      <c r="A209" s="851"/>
      <c r="B209" s="812"/>
      <c r="C209" s="476"/>
      <c r="D209" s="343" t="s">
        <v>317</v>
      </c>
      <c r="E209" s="867"/>
      <c r="F209" s="395" t="s">
        <v>694</v>
      </c>
      <c r="G209" s="924"/>
      <c r="H209" s="191" t="s">
        <v>534</v>
      </c>
      <c r="I209" s="845"/>
      <c r="J209" s="845"/>
      <c r="K209" s="474"/>
      <c r="L209" s="847"/>
      <c r="M209" s="474"/>
      <c r="N209" s="424"/>
      <c r="O209" s="1020" t="s">
        <v>498</v>
      </c>
      <c r="P209" s="414"/>
      <c r="Q209" s="417"/>
      <c r="R209" s="414"/>
      <c r="S209" s="853"/>
      <c r="T209" s="414"/>
      <c r="U209" s="414"/>
      <c r="V209" s="468"/>
      <c r="W209" s="424"/>
      <c r="X209" s="417"/>
      <c r="Y209" s="424"/>
      <c r="Z209" s="422"/>
    </row>
    <row r="210" spans="1:39" ht="31.5" customHeight="1" x14ac:dyDescent="0.2">
      <c r="A210" s="851"/>
      <c r="B210" s="812"/>
      <c r="C210" s="476"/>
      <c r="D210" s="340" t="s">
        <v>527</v>
      </c>
      <c r="E210" s="867"/>
      <c r="F210" s="395" t="s">
        <v>692</v>
      </c>
      <c r="G210" s="924"/>
      <c r="H210" s="919" t="s">
        <v>533</v>
      </c>
      <c r="I210" s="845"/>
      <c r="J210" s="845"/>
      <c r="K210" s="474"/>
      <c r="L210" s="847"/>
      <c r="M210" s="474"/>
      <c r="N210" s="424"/>
      <c r="O210" s="821"/>
      <c r="P210" s="414"/>
      <c r="Q210" s="417"/>
      <c r="R210" s="414"/>
      <c r="S210" s="853"/>
      <c r="T210" s="414"/>
      <c r="U210" s="414"/>
      <c r="V210" s="468"/>
      <c r="W210" s="424"/>
      <c r="X210" s="417"/>
      <c r="Y210" s="424"/>
      <c r="Z210" s="422"/>
    </row>
    <row r="211" spans="1:39" ht="26.25" customHeight="1" x14ac:dyDescent="0.2">
      <c r="A211" s="851"/>
      <c r="B211" s="812"/>
      <c r="C211" s="476"/>
      <c r="D211" s="478" t="s">
        <v>518</v>
      </c>
      <c r="E211" s="867"/>
      <c r="F211" s="1026" t="s">
        <v>695</v>
      </c>
      <c r="G211" s="924"/>
      <c r="H211" s="539"/>
      <c r="I211" s="517"/>
      <c r="J211" s="517"/>
      <c r="K211" s="474"/>
      <c r="L211" s="847"/>
      <c r="M211" s="474"/>
      <c r="N211" s="424"/>
      <c r="O211" s="821"/>
      <c r="P211" s="414"/>
      <c r="Q211" s="417"/>
      <c r="R211" s="414"/>
      <c r="S211" s="853"/>
      <c r="T211" s="414"/>
      <c r="U211" s="414"/>
      <c r="V211" s="468"/>
      <c r="W211" s="424"/>
      <c r="X211" s="417"/>
      <c r="Y211" s="424"/>
      <c r="Z211" s="422"/>
    </row>
    <row r="212" spans="1:39" ht="26.25" customHeight="1" thickBot="1" x14ac:dyDescent="0.25">
      <c r="A212" s="851"/>
      <c r="B212" s="812"/>
      <c r="C212" s="793"/>
      <c r="D212" s="415"/>
      <c r="E212" s="868"/>
      <c r="F212" s="1027"/>
      <c r="G212" s="925"/>
      <c r="H212" s="540"/>
      <c r="I212" s="858"/>
      <c r="J212" s="858"/>
      <c r="K212" s="562"/>
      <c r="L212" s="848"/>
      <c r="M212" s="562"/>
      <c r="N212" s="425"/>
      <c r="O212" s="822"/>
      <c r="P212" s="415"/>
      <c r="Q212" s="436"/>
      <c r="R212" s="415"/>
      <c r="S212" s="854"/>
      <c r="T212" s="415"/>
      <c r="U212" s="415"/>
      <c r="V212" s="469"/>
      <c r="W212" s="425"/>
      <c r="X212" s="436"/>
      <c r="Y212" s="425"/>
      <c r="Z212" s="692"/>
    </row>
    <row r="213" spans="1:39" ht="26.25" customHeight="1" x14ac:dyDescent="0.2">
      <c r="A213" s="851"/>
      <c r="B213" s="812"/>
      <c r="C213" s="475">
        <v>42</v>
      </c>
      <c r="D213" s="357" t="s">
        <v>316</v>
      </c>
      <c r="E213" s="864" t="s">
        <v>688</v>
      </c>
      <c r="F213" s="394" t="s">
        <v>696</v>
      </c>
      <c r="G213" s="533" t="s">
        <v>499</v>
      </c>
      <c r="H213" s="191" t="s">
        <v>534</v>
      </c>
      <c r="I213" s="511" t="s">
        <v>47</v>
      </c>
      <c r="J213" s="511" t="s">
        <v>115</v>
      </c>
      <c r="K213" s="473">
        <f>VLOOKUP(I213,'[15]MATRIZ CALIFICACIÓN'!$B$10:$C$14,2,0)</f>
        <v>1</v>
      </c>
      <c r="L213" s="846">
        <f>HLOOKUP(J213,'[15]MATRIZ CALIFICACIÓN'!$D$8:$F$9,2,0)</f>
        <v>1</v>
      </c>
      <c r="M213" s="473">
        <f>VALUE(CONCATENATE(K213,L213))</f>
        <v>11</v>
      </c>
      <c r="N213" s="928" t="str">
        <f>VLOOKUP(M213,'[15]MATRIZ CALIFICACIÓN'!$D$27:$E$69,2,0)</f>
        <v>BAJA</v>
      </c>
      <c r="O213" s="497" t="s">
        <v>498</v>
      </c>
      <c r="P213" s="505" t="s">
        <v>108</v>
      </c>
      <c r="Q213" s="505">
        <v>5</v>
      </c>
      <c r="R213" s="748" t="str">
        <f t="shared" si="11"/>
        <v>NO</v>
      </c>
      <c r="S213" s="408" t="s">
        <v>10</v>
      </c>
      <c r="T213" s="413" t="s">
        <v>183</v>
      </c>
      <c r="U213" s="413" t="s">
        <v>500</v>
      </c>
      <c r="V213" s="467" t="s">
        <v>449</v>
      </c>
      <c r="W213" s="423" t="str">
        <f t="shared" si="14"/>
        <v>Semestral</v>
      </c>
      <c r="X213" s="421" t="s">
        <v>501</v>
      </c>
      <c r="Y213" s="423" t="s">
        <v>497</v>
      </c>
      <c r="Z213" s="421" t="s">
        <v>452</v>
      </c>
    </row>
    <row r="214" spans="1:39" ht="22.5" customHeight="1" x14ac:dyDescent="0.2">
      <c r="A214" s="851"/>
      <c r="B214" s="812"/>
      <c r="C214" s="476"/>
      <c r="D214" s="343" t="s">
        <v>382</v>
      </c>
      <c r="E214" s="867"/>
      <c r="F214" s="395" t="s">
        <v>695</v>
      </c>
      <c r="G214" s="534"/>
      <c r="H214" s="885" t="s">
        <v>535</v>
      </c>
      <c r="I214" s="512"/>
      <c r="J214" s="512"/>
      <c r="K214" s="474"/>
      <c r="L214" s="847"/>
      <c r="M214" s="474"/>
      <c r="N214" s="929"/>
      <c r="O214" s="498"/>
      <c r="P214" s="506"/>
      <c r="Q214" s="506"/>
      <c r="R214" s="749"/>
      <c r="S214" s="409"/>
      <c r="T214" s="414"/>
      <c r="U214" s="414"/>
      <c r="V214" s="468"/>
      <c r="W214" s="424"/>
      <c r="X214" s="422"/>
      <c r="Y214" s="424"/>
      <c r="Z214" s="422"/>
    </row>
    <row r="215" spans="1:39" ht="18.75" customHeight="1" x14ac:dyDescent="0.2">
      <c r="A215" s="851"/>
      <c r="B215" s="812"/>
      <c r="C215" s="476"/>
      <c r="D215" s="340" t="s">
        <v>528</v>
      </c>
      <c r="E215" s="867"/>
      <c r="F215" s="395" t="s">
        <v>693</v>
      </c>
      <c r="G215" s="534"/>
      <c r="H215" s="417"/>
      <c r="I215" s="512"/>
      <c r="J215" s="512"/>
      <c r="K215" s="474"/>
      <c r="L215" s="847"/>
      <c r="M215" s="474"/>
      <c r="N215" s="929"/>
      <c r="O215" s="498"/>
      <c r="P215" s="506"/>
      <c r="Q215" s="506"/>
      <c r="R215" s="749"/>
      <c r="S215" s="409"/>
      <c r="T215" s="414"/>
      <c r="U215" s="414"/>
      <c r="V215" s="468"/>
      <c r="W215" s="424"/>
      <c r="X215" s="422"/>
      <c r="Y215" s="424"/>
      <c r="Z215" s="422"/>
    </row>
    <row r="216" spans="1:39" ht="27" customHeight="1" x14ac:dyDescent="0.2">
      <c r="A216" s="851"/>
      <c r="B216" s="812"/>
      <c r="C216" s="476"/>
      <c r="D216" s="345" t="s">
        <v>317</v>
      </c>
      <c r="E216" s="867"/>
      <c r="F216" s="395" t="s">
        <v>694</v>
      </c>
      <c r="G216" s="534"/>
      <c r="H216" s="417"/>
      <c r="I216" s="512"/>
      <c r="J216" s="512"/>
      <c r="K216" s="474"/>
      <c r="L216" s="847"/>
      <c r="M216" s="474"/>
      <c r="N216" s="929"/>
      <c r="O216" s="498"/>
      <c r="P216" s="506"/>
      <c r="Q216" s="506"/>
      <c r="R216" s="749"/>
      <c r="S216" s="409"/>
      <c r="T216" s="414"/>
      <c r="U216" s="414"/>
      <c r="V216" s="468"/>
      <c r="W216" s="424"/>
      <c r="X216" s="422"/>
      <c r="Y216" s="424"/>
      <c r="Z216" s="422"/>
    </row>
    <row r="217" spans="1:39" ht="31.5" customHeight="1" thickBot="1" x14ac:dyDescent="0.25">
      <c r="A217" s="851"/>
      <c r="B217" s="812"/>
      <c r="C217" s="793"/>
      <c r="D217" s="344" t="s">
        <v>518</v>
      </c>
      <c r="E217" s="868"/>
      <c r="F217" s="396" t="s">
        <v>695</v>
      </c>
      <c r="G217" s="535"/>
      <c r="H217" s="436"/>
      <c r="I217" s="518"/>
      <c r="J217" s="518"/>
      <c r="K217" s="562"/>
      <c r="L217" s="848"/>
      <c r="M217" s="562"/>
      <c r="N217" s="930"/>
      <c r="O217" s="499"/>
      <c r="P217" s="507"/>
      <c r="Q217" s="507"/>
      <c r="R217" s="750"/>
      <c r="S217" s="410"/>
      <c r="T217" s="415"/>
      <c r="U217" s="415"/>
      <c r="V217" s="469"/>
      <c r="W217" s="425"/>
      <c r="X217" s="692"/>
      <c r="Y217" s="425"/>
      <c r="Z217" s="692"/>
    </row>
    <row r="218" spans="1:39" ht="23.25" customHeight="1" x14ac:dyDescent="0.2">
      <c r="A218" s="851"/>
      <c r="B218" s="812"/>
      <c r="C218" s="475">
        <v>43</v>
      </c>
      <c r="D218" s="341" t="s">
        <v>518</v>
      </c>
      <c r="E218" s="864" t="s">
        <v>688</v>
      </c>
      <c r="F218" s="394" t="s">
        <v>695</v>
      </c>
      <c r="G218" s="533" t="s">
        <v>502</v>
      </c>
      <c r="H218" s="336" t="s">
        <v>535</v>
      </c>
      <c r="I218" s="962" t="s">
        <v>47</v>
      </c>
      <c r="J218" s="511" t="s">
        <v>117</v>
      </c>
      <c r="K218" s="473">
        <f>VLOOKUP(I218,'[15]MATRIZ CALIFICACIÓN'!$B$10:$C$14,2,0)</f>
        <v>1</v>
      </c>
      <c r="L218" s="846">
        <f>HLOOKUP(J218,'[15]MATRIZ CALIFICACIÓN'!$D$8:$F$9,2,0)</f>
        <v>3</v>
      </c>
      <c r="M218" s="473">
        <f>VALUE(CONCATENATE(K218,L218))</f>
        <v>13</v>
      </c>
      <c r="N218" s="423" t="str">
        <f>VLOOKUP(M218,'[15]MATRIZ CALIFICACIÓN'!$D$27:$E$69,2,0)</f>
        <v>MODERADA</v>
      </c>
      <c r="O218" s="191" t="s">
        <v>494</v>
      </c>
      <c r="P218" s="505" t="s">
        <v>108</v>
      </c>
      <c r="Q218" s="505">
        <v>20</v>
      </c>
      <c r="R218" s="748" t="str">
        <f t="shared" ref="R218:R256" si="15">$R$18</f>
        <v>NO</v>
      </c>
      <c r="S218" s="559" t="s">
        <v>35</v>
      </c>
      <c r="T218" s="413" t="s">
        <v>183</v>
      </c>
      <c r="U218" s="413" t="s">
        <v>500</v>
      </c>
      <c r="V218" s="467" t="s">
        <v>449</v>
      </c>
      <c r="W218" s="423" t="str">
        <f t="shared" si="14"/>
        <v>Semestral</v>
      </c>
      <c r="X218" s="423" t="s">
        <v>501</v>
      </c>
      <c r="Y218" s="423" t="s">
        <v>497</v>
      </c>
      <c r="Z218" s="423" t="s">
        <v>452</v>
      </c>
    </row>
    <row r="219" spans="1:39" ht="20.25" customHeight="1" x14ac:dyDescent="0.2">
      <c r="A219" s="851"/>
      <c r="B219" s="812"/>
      <c r="C219" s="476"/>
      <c r="D219" s="343" t="s">
        <v>317</v>
      </c>
      <c r="E219" s="867"/>
      <c r="F219" s="395" t="s">
        <v>694</v>
      </c>
      <c r="G219" s="534"/>
      <c r="H219" s="191" t="s">
        <v>534</v>
      </c>
      <c r="I219" s="963"/>
      <c r="J219" s="512"/>
      <c r="K219" s="474"/>
      <c r="L219" s="847"/>
      <c r="M219" s="474"/>
      <c r="N219" s="424"/>
      <c r="O219" s="855" t="s">
        <v>498</v>
      </c>
      <c r="P219" s="506"/>
      <c r="Q219" s="506"/>
      <c r="R219" s="749"/>
      <c r="S219" s="560"/>
      <c r="T219" s="414"/>
      <c r="U219" s="414"/>
      <c r="V219" s="468"/>
      <c r="W219" s="424"/>
      <c r="X219" s="424"/>
      <c r="Y219" s="424"/>
      <c r="Z219" s="424"/>
    </row>
    <row r="220" spans="1:39" ht="21.75" customHeight="1" x14ac:dyDescent="0.2">
      <c r="A220" s="851"/>
      <c r="B220" s="812"/>
      <c r="C220" s="476"/>
      <c r="D220" s="343" t="s">
        <v>382</v>
      </c>
      <c r="E220" s="867"/>
      <c r="F220" s="395" t="s">
        <v>695</v>
      </c>
      <c r="G220" s="534"/>
      <c r="H220" s="919" t="s">
        <v>533</v>
      </c>
      <c r="I220" s="963"/>
      <c r="J220" s="512"/>
      <c r="K220" s="474"/>
      <c r="L220" s="847"/>
      <c r="M220" s="474"/>
      <c r="N220" s="424"/>
      <c r="O220" s="856"/>
      <c r="P220" s="506"/>
      <c r="Q220" s="506"/>
      <c r="R220" s="749"/>
      <c r="S220" s="560"/>
      <c r="T220" s="414"/>
      <c r="U220" s="414"/>
      <c r="V220" s="468"/>
      <c r="W220" s="424"/>
      <c r="X220" s="424"/>
      <c r="Y220" s="424"/>
      <c r="Z220" s="424"/>
    </row>
    <row r="221" spans="1:39" ht="20.25" customHeight="1" x14ac:dyDescent="0.2">
      <c r="A221" s="851"/>
      <c r="B221" s="812"/>
      <c r="C221" s="476"/>
      <c r="D221" s="1003" t="s">
        <v>528</v>
      </c>
      <c r="E221" s="867"/>
      <c r="F221" s="1028" t="s">
        <v>693</v>
      </c>
      <c r="G221" s="534"/>
      <c r="H221" s="539"/>
      <c r="I221" s="963"/>
      <c r="J221" s="512"/>
      <c r="K221" s="474"/>
      <c r="L221" s="847"/>
      <c r="M221" s="474"/>
      <c r="N221" s="424"/>
      <c r="O221" s="856"/>
      <c r="P221" s="506"/>
      <c r="Q221" s="506"/>
      <c r="R221" s="749"/>
      <c r="S221" s="560"/>
      <c r="T221" s="414"/>
      <c r="U221" s="414"/>
      <c r="V221" s="468"/>
      <c r="W221" s="424"/>
      <c r="X221" s="424"/>
      <c r="Y221" s="424"/>
      <c r="Z221" s="424"/>
    </row>
    <row r="222" spans="1:39" ht="8.25" customHeight="1" thickBot="1" x14ac:dyDescent="0.25">
      <c r="A222" s="960"/>
      <c r="B222" s="961"/>
      <c r="C222" s="793"/>
      <c r="D222" s="1004"/>
      <c r="E222" s="868"/>
      <c r="F222" s="927"/>
      <c r="G222" s="535"/>
      <c r="H222" s="540"/>
      <c r="I222" s="964"/>
      <c r="J222" s="518"/>
      <c r="K222" s="562"/>
      <c r="L222" s="848"/>
      <c r="M222" s="562"/>
      <c r="N222" s="425"/>
      <c r="O222" s="857"/>
      <c r="P222" s="507"/>
      <c r="Q222" s="507"/>
      <c r="R222" s="750"/>
      <c r="S222" s="561"/>
      <c r="T222" s="415"/>
      <c r="U222" s="415"/>
      <c r="V222" s="469"/>
      <c r="W222" s="424"/>
      <c r="X222" s="425"/>
      <c r="Y222" s="424"/>
      <c r="Z222" s="425"/>
    </row>
    <row r="223" spans="1:39" s="201" customFormat="1" ht="24.75" customHeight="1" x14ac:dyDescent="0.2">
      <c r="A223" s="632" t="s">
        <v>503</v>
      </c>
      <c r="B223" s="585" t="s">
        <v>593</v>
      </c>
      <c r="C223" s="655">
        <v>44</v>
      </c>
      <c r="D223" s="1007" t="s">
        <v>504</v>
      </c>
      <c r="E223" s="864" t="s">
        <v>689</v>
      </c>
      <c r="F223" s="1029" t="s">
        <v>694</v>
      </c>
      <c r="G223" s="671" t="s">
        <v>558</v>
      </c>
      <c r="H223" s="533" t="s">
        <v>505</v>
      </c>
      <c r="I223" s="677" t="s">
        <v>12</v>
      </c>
      <c r="J223" s="677" t="s">
        <v>116</v>
      </c>
      <c r="K223" s="589">
        <f>VLOOKUP(I223,'[16]MATRIZ CALIFICACIÓN'!$B$10:$C$14,2,0)</f>
        <v>2</v>
      </c>
      <c r="L223" s="592">
        <f>HLOOKUP(J223,'[16]MATRIZ CALIFICACIÓN'!$D$8:$F$9,2,0)</f>
        <v>2</v>
      </c>
      <c r="M223" s="589">
        <f>VALUE(CONCATENATE(K223,L223))</f>
        <v>22</v>
      </c>
      <c r="N223" s="555" t="str">
        <f>VLOOKUP(M223,'[16]MATRIZ CALIFICACIÓN'!$D$27:$E$69,2,0)</f>
        <v>MODERADA</v>
      </c>
      <c r="O223" s="413" t="s">
        <v>613</v>
      </c>
      <c r="P223" s="530" t="s">
        <v>108</v>
      </c>
      <c r="Q223" s="533">
        <v>10</v>
      </c>
      <c r="R223" s="533" t="str">
        <f t="shared" si="15"/>
        <v>NO</v>
      </c>
      <c r="S223" s="408" t="s">
        <v>10</v>
      </c>
      <c r="T223" s="413" t="s">
        <v>615</v>
      </c>
      <c r="U223" s="433" t="s">
        <v>616</v>
      </c>
      <c r="V223" s="467" t="s">
        <v>618</v>
      </c>
      <c r="W223" s="651" t="s">
        <v>561</v>
      </c>
      <c r="X223" s="653" t="s">
        <v>619</v>
      </c>
      <c r="Y223" s="980" t="s">
        <v>559</v>
      </c>
      <c r="Z223" s="503" t="s">
        <v>562</v>
      </c>
    </row>
    <row r="224" spans="1:39" s="202" customFormat="1" ht="11.25" customHeight="1" x14ac:dyDescent="0.2">
      <c r="A224" s="633"/>
      <c r="B224" s="586"/>
      <c r="C224" s="656"/>
      <c r="D224" s="1008"/>
      <c r="E224" s="867"/>
      <c r="F224" s="1030"/>
      <c r="G224" s="672"/>
      <c r="H224" s="588"/>
      <c r="I224" s="678"/>
      <c r="J224" s="678"/>
      <c r="K224" s="590"/>
      <c r="L224" s="593"/>
      <c r="M224" s="590"/>
      <c r="N224" s="556"/>
      <c r="O224" s="551"/>
      <c r="P224" s="531"/>
      <c r="Q224" s="534"/>
      <c r="R224" s="534"/>
      <c r="S224" s="409"/>
      <c r="T224" s="551"/>
      <c r="U224" s="554"/>
      <c r="V224" s="650"/>
      <c r="W224" s="652"/>
      <c r="X224" s="654"/>
      <c r="Y224" s="981"/>
      <c r="Z224" s="504"/>
      <c r="AA224" s="26"/>
      <c r="AB224" s="26"/>
      <c r="AC224" s="26"/>
      <c r="AD224" s="26"/>
      <c r="AE224" s="26"/>
      <c r="AF224" s="26"/>
      <c r="AG224" s="26"/>
      <c r="AH224" s="26"/>
      <c r="AI224" s="26"/>
      <c r="AJ224" s="26"/>
      <c r="AK224" s="26"/>
      <c r="AL224" s="26"/>
      <c r="AM224" s="26"/>
    </row>
    <row r="225" spans="1:57" s="202" customFormat="1" ht="32.25" customHeight="1" x14ac:dyDescent="0.2">
      <c r="A225" s="633"/>
      <c r="B225" s="586"/>
      <c r="C225" s="656"/>
      <c r="D225" s="349" t="s">
        <v>506</v>
      </c>
      <c r="E225" s="867"/>
      <c r="F225" s="371" t="s">
        <v>695</v>
      </c>
      <c r="G225" s="672"/>
      <c r="H225" s="207" t="s">
        <v>560</v>
      </c>
      <c r="I225" s="678"/>
      <c r="J225" s="678"/>
      <c r="K225" s="590"/>
      <c r="L225" s="593"/>
      <c r="M225" s="590"/>
      <c r="N225" s="556"/>
      <c r="O225" s="478" t="s">
        <v>614</v>
      </c>
      <c r="P225" s="531"/>
      <c r="Q225" s="534"/>
      <c r="R225" s="534"/>
      <c r="S225" s="409"/>
      <c r="T225" s="478" t="s">
        <v>183</v>
      </c>
      <c r="U225" s="478" t="s">
        <v>617</v>
      </c>
      <c r="V225" s="519" t="s">
        <v>618</v>
      </c>
      <c r="W225" s="509" t="s">
        <v>399</v>
      </c>
      <c r="X225" s="686" t="s">
        <v>620</v>
      </c>
      <c r="Y225" s="981"/>
      <c r="Z225" s="504" t="s">
        <v>564</v>
      </c>
      <c r="AA225" s="26"/>
      <c r="AB225" s="26"/>
      <c r="AC225" s="26"/>
      <c r="AD225" s="26"/>
      <c r="AE225" s="26"/>
      <c r="AF225" s="26"/>
      <c r="AG225" s="26"/>
      <c r="AH225" s="26"/>
      <c r="AI225" s="26"/>
      <c r="AJ225" s="26"/>
      <c r="AK225" s="26"/>
      <c r="AL225" s="26"/>
      <c r="AM225" s="26"/>
    </row>
    <row r="226" spans="1:57" s="202" customFormat="1" ht="35.25" customHeight="1" x14ac:dyDescent="0.2">
      <c r="A226" s="633"/>
      <c r="B226" s="586"/>
      <c r="C226" s="656"/>
      <c r="D226" s="349" t="s">
        <v>509</v>
      </c>
      <c r="E226" s="867"/>
      <c r="F226" s="371" t="s">
        <v>697</v>
      </c>
      <c r="G226" s="672"/>
      <c r="H226" s="208" t="s">
        <v>510</v>
      </c>
      <c r="I226" s="678"/>
      <c r="J226" s="678"/>
      <c r="K226" s="590"/>
      <c r="L226" s="593"/>
      <c r="M226" s="590"/>
      <c r="N226" s="556"/>
      <c r="O226" s="551"/>
      <c r="P226" s="531"/>
      <c r="Q226" s="534"/>
      <c r="R226" s="534"/>
      <c r="S226" s="409"/>
      <c r="T226" s="551"/>
      <c r="U226" s="551"/>
      <c r="V226" s="650"/>
      <c r="W226" s="509"/>
      <c r="X226" s="686"/>
      <c r="Y226" s="981"/>
      <c r="Z226" s="504"/>
      <c r="AA226" s="26"/>
      <c r="AB226" s="26"/>
      <c r="AC226" s="26"/>
      <c r="AD226" s="26"/>
      <c r="AE226" s="26"/>
      <c r="AF226" s="26"/>
      <c r="AG226" s="26"/>
      <c r="AH226" s="26"/>
      <c r="AI226" s="26"/>
      <c r="AJ226" s="26"/>
      <c r="AK226" s="26"/>
      <c r="AL226" s="26"/>
      <c r="AM226" s="26"/>
    </row>
    <row r="227" spans="1:57" s="202" customFormat="1" ht="49.5" customHeight="1" x14ac:dyDescent="0.2">
      <c r="A227" s="633"/>
      <c r="B227" s="586"/>
      <c r="C227" s="656"/>
      <c r="D227" s="349" t="s">
        <v>511</v>
      </c>
      <c r="E227" s="867"/>
      <c r="F227" s="371" t="s">
        <v>697</v>
      </c>
      <c r="G227" s="672"/>
      <c r="H227" s="605" t="s">
        <v>563</v>
      </c>
      <c r="I227" s="678"/>
      <c r="J227" s="678"/>
      <c r="K227" s="590"/>
      <c r="L227" s="593"/>
      <c r="M227" s="590"/>
      <c r="N227" s="556"/>
      <c r="O227" s="608" t="s">
        <v>565</v>
      </c>
      <c r="P227" s="531"/>
      <c r="Q227" s="534"/>
      <c r="R227" s="534"/>
      <c r="S227" s="409"/>
      <c r="T227" s="478" t="s">
        <v>186</v>
      </c>
      <c r="U227" s="523" t="s">
        <v>566</v>
      </c>
      <c r="V227" s="519" t="s">
        <v>618</v>
      </c>
      <c r="W227" s="551" t="s">
        <v>186</v>
      </c>
      <c r="X227" s="554" t="s">
        <v>621</v>
      </c>
      <c r="Y227" s="981"/>
      <c r="Z227" s="613" t="s">
        <v>568</v>
      </c>
      <c r="AA227" s="26"/>
      <c r="AB227" s="26"/>
      <c r="AC227" s="26"/>
      <c r="AD227" s="26"/>
      <c r="AE227" s="26"/>
      <c r="AF227" s="26"/>
      <c r="AG227" s="26"/>
      <c r="AH227" s="26"/>
      <c r="AI227" s="26"/>
      <c r="AJ227" s="26"/>
      <c r="AK227" s="26"/>
      <c r="AL227" s="26"/>
      <c r="AM227" s="26"/>
    </row>
    <row r="228" spans="1:57" s="202" customFormat="1" ht="60" customHeight="1" x14ac:dyDescent="0.2">
      <c r="A228" s="633"/>
      <c r="B228" s="586"/>
      <c r="C228" s="656"/>
      <c r="D228" s="349" t="s">
        <v>512</v>
      </c>
      <c r="E228" s="867"/>
      <c r="F228" s="371" t="s">
        <v>697</v>
      </c>
      <c r="G228" s="672"/>
      <c r="H228" s="606"/>
      <c r="I228" s="678"/>
      <c r="J228" s="678"/>
      <c r="K228" s="590"/>
      <c r="L228" s="593"/>
      <c r="M228" s="590"/>
      <c r="N228" s="556"/>
      <c r="O228" s="609"/>
      <c r="P228" s="531"/>
      <c r="Q228" s="534"/>
      <c r="R228" s="534"/>
      <c r="S228" s="409"/>
      <c r="T228" s="414"/>
      <c r="U228" s="434"/>
      <c r="V228" s="468"/>
      <c r="W228" s="509"/>
      <c r="X228" s="611"/>
      <c r="Y228" s="981"/>
      <c r="Z228" s="613"/>
      <c r="AA228" s="26"/>
      <c r="AB228" s="26"/>
      <c r="AC228" s="26"/>
      <c r="AD228" s="26"/>
      <c r="AE228" s="26"/>
      <c r="AF228" s="26"/>
      <c r="AG228" s="26"/>
      <c r="AH228" s="26"/>
      <c r="AI228" s="26"/>
      <c r="AJ228" s="26"/>
      <c r="AK228" s="26"/>
      <c r="AL228" s="26"/>
      <c r="AM228" s="26"/>
    </row>
    <row r="229" spans="1:57" s="203" customFormat="1" ht="66" customHeight="1" thickBot="1" x14ac:dyDescent="0.25">
      <c r="A229" s="633"/>
      <c r="B229" s="586"/>
      <c r="C229" s="657"/>
      <c r="D229" s="354" t="s">
        <v>513</v>
      </c>
      <c r="E229" s="868"/>
      <c r="F229" s="375" t="s">
        <v>697</v>
      </c>
      <c r="G229" s="673"/>
      <c r="H229" s="607"/>
      <c r="I229" s="679"/>
      <c r="J229" s="679"/>
      <c r="K229" s="591"/>
      <c r="L229" s="594"/>
      <c r="M229" s="591"/>
      <c r="N229" s="557"/>
      <c r="O229" s="610"/>
      <c r="P229" s="532"/>
      <c r="Q229" s="535"/>
      <c r="R229" s="535"/>
      <c r="S229" s="410"/>
      <c r="T229" s="415"/>
      <c r="U229" s="435"/>
      <c r="V229" s="469"/>
      <c r="W229" s="510"/>
      <c r="X229" s="612"/>
      <c r="Y229" s="982"/>
      <c r="Z229" s="614"/>
      <c r="AA229" s="220"/>
      <c r="AB229" s="220"/>
      <c r="AC229" s="220"/>
      <c r="AD229" s="220"/>
      <c r="AE229" s="220"/>
      <c r="AF229" s="220"/>
      <c r="AG229" s="220"/>
      <c r="AH229" s="220"/>
      <c r="AI229" s="220"/>
      <c r="AJ229" s="220"/>
      <c r="AK229" s="220"/>
      <c r="AL229" s="220"/>
      <c r="AM229" s="220"/>
    </row>
    <row r="230" spans="1:57" s="204" customFormat="1" ht="36.75" customHeight="1" x14ac:dyDescent="0.2">
      <c r="A230" s="633"/>
      <c r="B230" s="586"/>
      <c r="C230" s="655">
        <v>45</v>
      </c>
      <c r="D230" s="358" t="s">
        <v>317</v>
      </c>
      <c r="E230" s="864" t="s">
        <v>688</v>
      </c>
      <c r="F230" s="372" t="s">
        <v>694</v>
      </c>
      <c r="G230" s="671" t="s">
        <v>569</v>
      </c>
      <c r="H230" s="142" t="s">
        <v>514</v>
      </c>
      <c r="I230" s="677" t="s">
        <v>13</v>
      </c>
      <c r="J230" s="677" t="s">
        <v>116</v>
      </c>
      <c r="K230" s="589">
        <f>VLOOKUP(I230,'[16]MATRIZ CALIFICACIÓN'!$B$10:$C$14,2,0)</f>
        <v>4</v>
      </c>
      <c r="L230" s="592">
        <f>HLOOKUP(J230,'[16]MATRIZ CALIFICACIÓN'!$D$8:$F$9,2,0)</f>
        <v>2</v>
      </c>
      <c r="M230" s="589">
        <f>VALUE(CONCATENATE(K230,L230))</f>
        <v>42</v>
      </c>
      <c r="N230" s="555" t="str">
        <f>VLOOKUP(M230,'[16]MATRIZ CALIFICACIÓN'!$D$27:$E$69,2,0)</f>
        <v xml:space="preserve">ALTA </v>
      </c>
      <c r="O230" s="212" t="str">
        <f>'[17]MAPA DE RIESGOS '!M212</f>
        <v>Revisión de los informes de auditoría por el Jefe de la OCI (Verificar que los hallazgos estén debidamente soportados)</v>
      </c>
      <c r="P230" s="533" t="s">
        <v>108</v>
      </c>
      <c r="Q230" s="533">
        <v>20</v>
      </c>
      <c r="R230" s="533" t="str">
        <f t="shared" si="15"/>
        <v>NO</v>
      </c>
      <c r="S230" s="559" t="s">
        <v>35</v>
      </c>
      <c r="T230" s="302" t="s">
        <v>399</v>
      </c>
      <c r="U230" s="276" t="s">
        <v>570</v>
      </c>
      <c r="V230" s="260" t="s">
        <v>622</v>
      </c>
      <c r="W230" s="278">
        <v>42855</v>
      </c>
      <c r="X230" s="216" t="str">
        <f>'[17]MAPA DE RIESGOS '!V212</f>
        <v xml:space="preserve">Realizar muestreo de la aplicación de las actividades 22 y 23 "Revisar informe" procedimiento PV01-PR02 y actividades 11 y 12 del procedimiento PV01-PR03
</v>
      </c>
      <c r="Y230" s="583" t="s">
        <v>515</v>
      </c>
      <c r="Z230" s="216" t="str">
        <f>'[17]MAPA DE RIESGOS '!X212</f>
        <v xml:space="preserve">(Número de informes revisados que cumplen requisitos de conformidad con criterios de auditoria / Total informes efectuados) * 100 
</v>
      </c>
      <c r="AA230" s="25"/>
      <c r="AB230" s="25"/>
      <c r="AC230" s="25"/>
      <c r="AD230" s="25"/>
      <c r="AE230" s="25"/>
      <c r="AF230" s="25"/>
      <c r="AG230" s="25"/>
      <c r="AH230" s="25"/>
      <c r="AI230" s="25"/>
      <c r="AJ230" s="25"/>
      <c r="AK230" s="25"/>
      <c r="AL230" s="25"/>
      <c r="AM230" s="25"/>
    </row>
    <row r="231" spans="1:57" s="204" customFormat="1" ht="68.25" customHeight="1" x14ac:dyDescent="0.2">
      <c r="A231" s="633"/>
      <c r="B231" s="586"/>
      <c r="C231" s="656"/>
      <c r="D231" s="358" t="s">
        <v>594</v>
      </c>
      <c r="E231" s="867"/>
      <c r="F231" s="373" t="s">
        <v>697</v>
      </c>
      <c r="G231" s="672"/>
      <c r="H231" s="209" t="s">
        <v>507</v>
      </c>
      <c r="I231" s="678"/>
      <c r="J231" s="678"/>
      <c r="K231" s="590"/>
      <c r="L231" s="593"/>
      <c r="M231" s="590"/>
      <c r="N231" s="556"/>
      <c r="O231" s="212" t="str">
        <f>'[17]MAPA DE RIESGOS '!M213</f>
        <v>Socialización del Código de Ética de la SDM a los servidores de la OCI</v>
      </c>
      <c r="P231" s="534"/>
      <c r="Q231" s="534"/>
      <c r="R231" s="534"/>
      <c r="S231" s="560"/>
      <c r="T231" s="299" t="s">
        <v>186</v>
      </c>
      <c r="U231" s="214" t="s">
        <v>566</v>
      </c>
      <c r="V231" s="292" t="s">
        <v>571</v>
      </c>
      <c r="W231" s="278" t="s">
        <v>186</v>
      </c>
      <c r="X231" s="279" t="str">
        <f>'[17]MAPA DE RIESGOS '!V213</f>
        <v>Realizar una jornada de socialización a los servidores de la OCI sobre el código de ética de la SDM</v>
      </c>
      <c r="Y231" s="583"/>
      <c r="Z231" s="279" t="str">
        <f>'[17]MAPA DE RIESGOS '!X213</f>
        <v>(No de servidores de la OCI socializados sobre el Código de Ética/ total de servidores de la OCI)*100</v>
      </c>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row>
    <row r="232" spans="1:57" s="204" customFormat="1" ht="65.25" customHeight="1" x14ac:dyDescent="0.2">
      <c r="A232" s="633"/>
      <c r="B232" s="586"/>
      <c r="C232" s="656"/>
      <c r="D232" s="349" t="s">
        <v>314</v>
      </c>
      <c r="E232" s="867"/>
      <c r="F232" s="373" t="s">
        <v>693</v>
      </c>
      <c r="G232" s="672"/>
      <c r="H232" s="210" t="s">
        <v>510</v>
      </c>
      <c r="I232" s="678"/>
      <c r="J232" s="678"/>
      <c r="K232" s="590"/>
      <c r="L232" s="593"/>
      <c r="M232" s="590"/>
      <c r="N232" s="556"/>
      <c r="O232" s="208" t="str">
        <f>'[17]MAPA DE RIESGOS '!M214</f>
        <v>Revisión de los resultado de encuestas del ejercicio auditor e implementar acciones de mejora</v>
      </c>
      <c r="P232" s="534"/>
      <c r="Q232" s="534"/>
      <c r="R232" s="534"/>
      <c r="S232" s="560"/>
      <c r="T232" s="299" t="s">
        <v>516</v>
      </c>
      <c r="U232" s="277" t="s">
        <v>517</v>
      </c>
      <c r="V232" s="293" t="s">
        <v>623</v>
      </c>
      <c r="W232" s="278">
        <v>42673</v>
      </c>
      <c r="X232" s="280" t="str">
        <f>'[17]MAPA DE RIESGOS '!V214</f>
        <v>Revisar  los  informes de análisis de resultados para implementar acciones de mejora que optimicen las competencias de los  auditores.</v>
      </c>
      <c r="Y232" s="583"/>
      <c r="Z232" s="280" t="str">
        <f>'[17]MAPA DE RIESGOS '!X214</f>
        <v>Acciones de mejora  implementadas producto del informe de análisis de los resultados de las encuestas.</v>
      </c>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row>
    <row r="233" spans="1:57" s="204" customFormat="1" ht="19.5" customHeight="1" x14ac:dyDescent="0.2">
      <c r="A233" s="633"/>
      <c r="B233" s="586"/>
      <c r="C233" s="656"/>
      <c r="D233" s="349" t="s">
        <v>518</v>
      </c>
      <c r="E233" s="867"/>
      <c r="F233" s="373" t="s">
        <v>695</v>
      </c>
      <c r="G233" s="672"/>
      <c r="H233" s="397" t="s">
        <v>573</v>
      </c>
      <c r="I233" s="678"/>
      <c r="J233" s="678"/>
      <c r="K233" s="590"/>
      <c r="L233" s="593"/>
      <c r="M233" s="590"/>
      <c r="N233" s="556"/>
      <c r="O233" s="680" t="str">
        <f>'[17]MAPA DE RIESGOS '!M215</f>
        <v>Aplicación de los PV01-PR02 Procedimiento Evaluación Independiente y Auditoría Interna y PV01-PR03 Procedimiento para la Evaluación de Componentes del Sistema de Control Interno</v>
      </c>
      <c r="P233" s="534"/>
      <c r="Q233" s="534"/>
      <c r="R233" s="534"/>
      <c r="S233" s="560"/>
      <c r="T233" s="544" t="s">
        <v>574</v>
      </c>
      <c r="U233" s="527" t="s">
        <v>575</v>
      </c>
      <c r="V233" s="519" t="s">
        <v>519</v>
      </c>
      <c r="W233" s="687">
        <v>42490</v>
      </c>
      <c r="X233" s="527" t="str">
        <f>'[17]MAPA DE RIESGOS '!V215</f>
        <v>Realizar la sensibilización de los  PV01-PR02 Procedimiento Evaluación Independiente y Auditoría Interna y PV01-PR03 Procedimiento para la Evaluación de Componentes del Sistema de Control Interno</v>
      </c>
      <c r="Y233" s="583"/>
      <c r="Z233" s="527" t="str">
        <f>'[17]MAPA DE RIESGOS '!X215</f>
        <v>(No de servidores de la OCI socializados en el PV01-PR02 y PV01-PR03 / total de servidores de la OCI)*100</v>
      </c>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row>
    <row r="234" spans="1:57" s="204" customFormat="1" ht="25.5" customHeight="1" x14ac:dyDescent="0.2">
      <c r="A234" s="633"/>
      <c r="B234" s="586"/>
      <c r="C234" s="656"/>
      <c r="D234" s="1009" t="s">
        <v>595</v>
      </c>
      <c r="E234" s="867"/>
      <c r="F234" s="1028" t="s">
        <v>697</v>
      </c>
      <c r="G234" s="672"/>
      <c r="H234" s="397" t="s">
        <v>563</v>
      </c>
      <c r="I234" s="678"/>
      <c r="J234" s="678"/>
      <c r="K234" s="590"/>
      <c r="L234" s="593"/>
      <c r="M234" s="590"/>
      <c r="N234" s="556"/>
      <c r="O234" s="537"/>
      <c r="P234" s="534"/>
      <c r="Q234" s="534"/>
      <c r="R234" s="534"/>
      <c r="S234" s="560"/>
      <c r="T234" s="534"/>
      <c r="U234" s="528"/>
      <c r="V234" s="468"/>
      <c r="W234" s="688"/>
      <c r="X234" s="528"/>
      <c r="Y234" s="583"/>
      <c r="Z234" s="528"/>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row>
    <row r="235" spans="1:57" s="204" customFormat="1" ht="47.25" customHeight="1" thickBot="1" x14ac:dyDescent="0.25">
      <c r="A235" s="633"/>
      <c r="B235" s="586"/>
      <c r="C235" s="657"/>
      <c r="D235" s="1010"/>
      <c r="E235" s="868"/>
      <c r="F235" s="927"/>
      <c r="G235" s="673"/>
      <c r="H235" s="398"/>
      <c r="I235" s="679"/>
      <c r="J235" s="679"/>
      <c r="K235" s="591"/>
      <c r="L235" s="594"/>
      <c r="M235" s="591"/>
      <c r="N235" s="557"/>
      <c r="O235" s="538"/>
      <c r="P235" s="535"/>
      <c r="Q235" s="535"/>
      <c r="R235" s="535"/>
      <c r="S235" s="561"/>
      <c r="T235" s="535"/>
      <c r="U235" s="529"/>
      <c r="V235" s="469"/>
      <c r="W235" s="689"/>
      <c r="X235" s="529"/>
      <c r="Y235" s="584"/>
      <c r="Z235" s="529"/>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row>
    <row r="236" spans="1:57" s="204" customFormat="1" ht="25.5" customHeight="1" x14ac:dyDescent="0.2">
      <c r="A236" s="633"/>
      <c r="B236" s="586"/>
      <c r="C236" s="655">
        <v>46</v>
      </c>
      <c r="D236" s="347" t="s">
        <v>520</v>
      </c>
      <c r="E236" s="864" t="s">
        <v>687</v>
      </c>
      <c r="F236" s="372" t="s">
        <v>694</v>
      </c>
      <c r="G236" s="533" t="s">
        <v>578</v>
      </c>
      <c r="H236" s="690" t="s">
        <v>579</v>
      </c>
      <c r="I236" s="677" t="s">
        <v>12</v>
      </c>
      <c r="J236" s="677" t="s">
        <v>117</v>
      </c>
      <c r="K236" s="589">
        <f>VLOOKUP(I236,'[16]MATRIZ CALIFICACIÓN'!$B$10:$C$14,2,0)</f>
        <v>2</v>
      </c>
      <c r="L236" s="592">
        <f>HLOOKUP(J236,'[16]MATRIZ CALIFICACIÓN'!$D$8:$F$9,2,0)</f>
        <v>3</v>
      </c>
      <c r="M236" s="589">
        <f>VALUE(CONCATENATE(K236,L236))</f>
        <v>23</v>
      </c>
      <c r="N236" s="555" t="str">
        <f>VLOOKUP(M236,'[16]MATRIZ CALIFICACIÓN'!$D$27:$E$69,2,0)</f>
        <v xml:space="preserve">ALTA </v>
      </c>
      <c r="O236" s="558" t="s">
        <v>624</v>
      </c>
      <c r="P236" s="536" t="s">
        <v>108</v>
      </c>
      <c r="Q236" s="533">
        <v>20</v>
      </c>
      <c r="R236" s="533" t="str">
        <f t="shared" si="15"/>
        <v>NO</v>
      </c>
      <c r="S236" s="559" t="s">
        <v>35</v>
      </c>
      <c r="T236" s="533" t="s">
        <v>574</v>
      </c>
      <c r="U236" s="558" t="s">
        <v>626</v>
      </c>
      <c r="V236" s="467" t="s">
        <v>519</v>
      </c>
      <c r="W236" s="604">
        <v>42612</v>
      </c>
      <c r="X236" s="433" t="s">
        <v>576</v>
      </c>
      <c r="Y236" s="582" t="s">
        <v>515</v>
      </c>
      <c r="Z236" s="433" t="s">
        <v>577</v>
      </c>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row>
    <row r="237" spans="1:57" s="204" customFormat="1" ht="35.25" customHeight="1" x14ac:dyDescent="0.2">
      <c r="A237" s="633"/>
      <c r="B237" s="586"/>
      <c r="C237" s="656"/>
      <c r="D237" s="349" t="s">
        <v>314</v>
      </c>
      <c r="E237" s="867"/>
      <c r="F237" s="373" t="s">
        <v>693</v>
      </c>
      <c r="G237" s="534"/>
      <c r="H237" s="691"/>
      <c r="I237" s="678"/>
      <c r="J237" s="678"/>
      <c r="K237" s="590"/>
      <c r="L237" s="593"/>
      <c r="M237" s="590"/>
      <c r="N237" s="556"/>
      <c r="O237" s="553"/>
      <c r="P237" s="537"/>
      <c r="Q237" s="534"/>
      <c r="R237" s="534"/>
      <c r="S237" s="560"/>
      <c r="T237" s="588"/>
      <c r="U237" s="553"/>
      <c r="V237" s="650"/>
      <c r="W237" s="670"/>
      <c r="X237" s="554"/>
      <c r="Y237" s="583"/>
      <c r="Z237" s="554"/>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row>
    <row r="238" spans="1:57" s="204" customFormat="1" ht="38.25" customHeight="1" x14ac:dyDescent="0.2">
      <c r="A238" s="633"/>
      <c r="B238" s="586"/>
      <c r="C238" s="656"/>
      <c r="D238" s="349" t="s">
        <v>521</v>
      </c>
      <c r="E238" s="867"/>
      <c r="F238" s="373" t="s">
        <v>692</v>
      </c>
      <c r="G238" s="534"/>
      <c r="H238" s="397" t="s">
        <v>573</v>
      </c>
      <c r="I238" s="678"/>
      <c r="J238" s="678"/>
      <c r="K238" s="590"/>
      <c r="L238" s="593"/>
      <c r="M238" s="590"/>
      <c r="N238" s="556"/>
      <c r="O238" s="228" t="s">
        <v>565</v>
      </c>
      <c r="P238" s="537"/>
      <c r="Q238" s="534"/>
      <c r="R238" s="534"/>
      <c r="S238" s="560"/>
      <c r="T238" s="303" t="s">
        <v>186</v>
      </c>
      <c r="U238" s="298" t="s">
        <v>566</v>
      </c>
      <c r="V238" s="292" t="s">
        <v>508</v>
      </c>
      <c r="W238" s="213" t="s">
        <v>186</v>
      </c>
      <c r="X238" s="225" t="s">
        <v>567</v>
      </c>
      <c r="Y238" s="583"/>
      <c r="Z238" s="235" t="s">
        <v>572</v>
      </c>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row>
    <row r="239" spans="1:57" s="204" customFormat="1" ht="39" customHeight="1" x14ac:dyDescent="0.2">
      <c r="A239" s="633"/>
      <c r="B239" s="586"/>
      <c r="C239" s="656"/>
      <c r="D239" s="349" t="s">
        <v>522</v>
      </c>
      <c r="E239" s="867"/>
      <c r="F239" s="373" t="s">
        <v>697</v>
      </c>
      <c r="G239" s="534"/>
      <c r="H239" s="399" t="s">
        <v>580</v>
      </c>
      <c r="I239" s="678"/>
      <c r="J239" s="678"/>
      <c r="K239" s="590"/>
      <c r="L239" s="593"/>
      <c r="M239" s="590"/>
      <c r="N239" s="556"/>
      <c r="O239" s="228" t="s">
        <v>625</v>
      </c>
      <c r="P239" s="537"/>
      <c r="Q239" s="534"/>
      <c r="R239" s="534"/>
      <c r="S239" s="560"/>
      <c r="T239" s="303" t="s">
        <v>186</v>
      </c>
      <c r="U239" s="298" t="s">
        <v>581</v>
      </c>
      <c r="V239" s="292" t="s">
        <v>508</v>
      </c>
      <c r="W239" s="213" t="s">
        <v>186</v>
      </c>
      <c r="X239" s="225" t="s">
        <v>581</v>
      </c>
      <c r="Y239" s="583"/>
      <c r="Z239" s="235" t="s">
        <v>582</v>
      </c>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row>
    <row r="240" spans="1:57" s="204" customFormat="1" ht="43.5" customHeight="1" x14ac:dyDescent="0.2">
      <c r="A240" s="633"/>
      <c r="B240" s="586"/>
      <c r="C240" s="656"/>
      <c r="D240" s="349" t="s">
        <v>523</v>
      </c>
      <c r="E240" s="867"/>
      <c r="F240" s="373" t="s">
        <v>696</v>
      </c>
      <c r="G240" s="534"/>
      <c r="H240" s="400" t="s">
        <v>583</v>
      </c>
      <c r="I240" s="678"/>
      <c r="J240" s="678"/>
      <c r="K240" s="590"/>
      <c r="L240" s="593"/>
      <c r="M240" s="590"/>
      <c r="N240" s="556"/>
      <c r="O240" s="681" t="s">
        <v>584</v>
      </c>
      <c r="P240" s="537"/>
      <c r="Q240" s="534"/>
      <c r="R240" s="534"/>
      <c r="S240" s="560"/>
      <c r="T240" s="544" t="s">
        <v>186</v>
      </c>
      <c r="U240" s="523" t="s">
        <v>585</v>
      </c>
      <c r="V240" s="519" t="s">
        <v>508</v>
      </c>
      <c r="W240" s="524" t="s">
        <v>186</v>
      </c>
      <c r="X240" s="523" t="s">
        <v>585</v>
      </c>
      <c r="Y240" s="583"/>
      <c r="Z240" s="523" t="s">
        <v>586</v>
      </c>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row>
    <row r="241" spans="1:57" s="204" customFormat="1" ht="20.25" customHeight="1" thickBot="1" x14ac:dyDescent="0.25">
      <c r="A241" s="633"/>
      <c r="B241" s="586"/>
      <c r="C241" s="656"/>
      <c r="D241" s="354" t="s">
        <v>524</v>
      </c>
      <c r="E241" s="867"/>
      <c r="F241" s="373" t="s">
        <v>697</v>
      </c>
      <c r="G241" s="534"/>
      <c r="H241" s="605" t="s">
        <v>510</v>
      </c>
      <c r="I241" s="678"/>
      <c r="J241" s="678"/>
      <c r="K241" s="591"/>
      <c r="L241" s="594"/>
      <c r="M241" s="591"/>
      <c r="N241" s="556"/>
      <c r="O241" s="682"/>
      <c r="P241" s="537"/>
      <c r="Q241" s="534"/>
      <c r="R241" s="534"/>
      <c r="S241" s="560"/>
      <c r="T241" s="534"/>
      <c r="U241" s="434"/>
      <c r="V241" s="468"/>
      <c r="W241" s="525"/>
      <c r="X241" s="434"/>
      <c r="Y241" s="583"/>
      <c r="Z241" s="434"/>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row>
    <row r="242" spans="1:57" s="204" customFormat="1" ht="40.5" customHeight="1" x14ac:dyDescent="0.2">
      <c r="A242" s="633"/>
      <c r="B242" s="586"/>
      <c r="C242" s="656"/>
      <c r="D242" s="359" t="s">
        <v>596</v>
      </c>
      <c r="E242" s="867"/>
      <c r="F242" s="373" t="s">
        <v>697</v>
      </c>
      <c r="G242" s="534"/>
      <c r="H242" s="606"/>
      <c r="I242" s="678"/>
      <c r="J242" s="678"/>
      <c r="K242" s="199"/>
      <c r="L242" s="200"/>
      <c r="M242" s="199"/>
      <c r="N242" s="556"/>
      <c r="O242" s="682"/>
      <c r="P242" s="537"/>
      <c r="Q242" s="534"/>
      <c r="R242" s="534"/>
      <c r="S242" s="560"/>
      <c r="T242" s="534"/>
      <c r="U242" s="434"/>
      <c r="V242" s="468"/>
      <c r="W242" s="525"/>
      <c r="X242" s="434"/>
      <c r="Y242" s="583"/>
      <c r="Z242" s="434"/>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row>
    <row r="243" spans="1:57" s="204" customFormat="1" ht="44.25" customHeight="1" thickBot="1" x14ac:dyDescent="0.25">
      <c r="A243" s="633"/>
      <c r="B243" s="586"/>
      <c r="C243" s="657"/>
      <c r="D243" s="354" t="s">
        <v>597</v>
      </c>
      <c r="E243" s="868"/>
      <c r="F243" s="376" t="s">
        <v>696</v>
      </c>
      <c r="G243" s="535"/>
      <c r="H243" s="607"/>
      <c r="I243" s="679"/>
      <c r="J243" s="679"/>
      <c r="K243" s="199"/>
      <c r="L243" s="200"/>
      <c r="M243" s="199"/>
      <c r="N243" s="557"/>
      <c r="O243" s="683"/>
      <c r="P243" s="538"/>
      <c r="Q243" s="535"/>
      <c r="R243" s="535"/>
      <c r="S243" s="561"/>
      <c r="T243" s="535"/>
      <c r="U243" s="435"/>
      <c r="V243" s="469"/>
      <c r="W243" s="526"/>
      <c r="X243" s="435"/>
      <c r="Y243" s="584"/>
      <c r="Z243" s="43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row>
    <row r="244" spans="1:57" s="205" customFormat="1" ht="63.75" customHeight="1" x14ac:dyDescent="0.2">
      <c r="A244" s="633"/>
      <c r="B244" s="586"/>
      <c r="C244" s="674">
        <v>47</v>
      </c>
      <c r="D244" s="347" t="s">
        <v>317</v>
      </c>
      <c r="E244" s="864" t="s">
        <v>688</v>
      </c>
      <c r="F244" s="372" t="s">
        <v>694</v>
      </c>
      <c r="G244" s="671" t="s">
        <v>587</v>
      </c>
      <c r="H244" s="211" t="s">
        <v>525</v>
      </c>
      <c r="I244" s="677" t="s">
        <v>47</v>
      </c>
      <c r="J244" s="677" t="s">
        <v>117</v>
      </c>
      <c r="K244" s="595">
        <f>VLOOKUP(I244,'[16]MATRIZ CALIFICACIÓN'!$B$10:$C$14,2,0)</f>
        <v>1</v>
      </c>
      <c r="L244" s="598">
        <f>HLOOKUP(J244,'[16]MATRIZ CALIFICACIÓN'!$D$8:$F$9,2,0)</f>
        <v>3</v>
      </c>
      <c r="M244" s="595">
        <f>VALUE(CONCATENATE(K244,L244))</f>
        <v>13</v>
      </c>
      <c r="N244" s="601" t="str">
        <f>VLOOKUP(M244,'[16]MATRIZ CALIFICACIÓN'!$D$27:$E$69,2,0)</f>
        <v>MODERADA</v>
      </c>
      <c r="O244" s="413" t="s">
        <v>565</v>
      </c>
      <c r="P244" s="533" t="s">
        <v>108</v>
      </c>
      <c r="Q244" s="533">
        <v>20</v>
      </c>
      <c r="R244" s="533" t="str">
        <f t="shared" si="15"/>
        <v>NO</v>
      </c>
      <c r="S244" s="559" t="s">
        <v>35</v>
      </c>
      <c r="T244" s="604" t="s">
        <v>186</v>
      </c>
      <c r="U244" s="433" t="s">
        <v>566</v>
      </c>
      <c r="V244" s="467" t="s">
        <v>571</v>
      </c>
      <c r="W244" s="604" t="s">
        <v>186</v>
      </c>
      <c r="X244" s="433" t="s">
        <v>567</v>
      </c>
      <c r="Y244" s="582" t="s">
        <v>515</v>
      </c>
      <c r="Z244" s="566" t="s">
        <v>572</v>
      </c>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row>
    <row r="245" spans="1:57" s="205" customFormat="1" ht="27.75" customHeight="1" x14ac:dyDescent="0.2">
      <c r="A245" s="633"/>
      <c r="B245" s="586"/>
      <c r="C245" s="675"/>
      <c r="D245" s="349" t="s">
        <v>314</v>
      </c>
      <c r="E245" s="867"/>
      <c r="F245" s="373" t="s">
        <v>693</v>
      </c>
      <c r="G245" s="672"/>
      <c r="H245" s="397" t="s">
        <v>573</v>
      </c>
      <c r="I245" s="678"/>
      <c r="J245" s="678"/>
      <c r="K245" s="596"/>
      <c r="L245" s="599"/>
      <c r="M245" s="596"/>
      <c r="N245" s="602"/>
      <c r="O245" s="414"/>
      <c r="P245" s="534"/>
      <c r="Q245" s="534"/>
      <c r="R245" s="534"/>
      <c r="S245" s="560"/>
      <c r="T245" s="525"/>
      <c r="U245" s="434"/>
      <c r="V245" s="468"/>
      <c r="W245" s="525"/>
      <c r="X245" s="434"/>
      <c r="Y245" s="583"/>
      <c r="Z245" s="542"/>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row>
    <row r="246" spans="1:57" s="205" customFormat="1" ht="18" customHeight="1" x14ac:dyDescent="0.2">
      <c r="A246" s="633"/>
      <c r="B246" s="586"/>
      <c r="C246" s="675"/>
      <c r="D246" s="349" t="s">
        <v>518</v>
      </c>
      <c r="E246" s="867"/>
      <c r="F246" s="373" t="s">
        <v>695</v>
      </c>
      <c r="G246" s="672"/>
      <c r="H246" s="399" t="s">
        <v>580</v>
      </c>
      <c r="I246" s="678"/>
      <c r="J246" s="678"/>
      <c r="K246" s="596"/>
      <c r="L246" s="599"/>
      <c r="M246" s="596"/>
      <c r="N246" s="602"/>
      <c r="O246" s="414"/>
      <c r="P246" s="534"/>
      <c r="Q246" s="534"/>
      <c r="R246" s="534"/>
      <c r="S246" s="560"/>
      <c r="T246" s="525"/>
      <c r="U246" s="434"/>
      <c r="V246" s="468"/>
      <c r="W246" s="525"/>
      <c r="X246" s="434"/>
      <c r="Y246" s="583"/>
      <c r="Z246" s="542"/>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row>
    <row r="247" spans="1:57" s="205" customFormat="1" ht="30.75" customHeight="1" x14ac:dyDescent="0.2">
      <c r="A247" s="633"/>
      <c r="B247" s="586"/>
      <c r="C247" s="675"/>
      <c r="D247" s="349" t="s">
        <v>526</v>
      </c>
      <c r="E247" s="867"/>
      <c r="F247" s="373" t="s">
        <v>696</v>
      </c>
      <c r="G247" s="672"/>
      <c r="H247" s="400" t="s">
        <v>583</v>
      </c>
      <c r="I247" s="678"/>
      <c r="J247" s="678"/>
      <c r="K247" s="596"/>
      <c r="L247" s="599"/>
      <c r="M247" s="596"/>
      <c r="N247" s="602"/>
      <c r="O247" s="414"/>
      <c r="P247" s="534"/>
      <c r="Q247" s="534"/>
      <c r="R247" s="534"/>
      <c r="S247" s="560"/>
      <c r="T247" s="525"/>
      <c r="U247" s="434"/>
      <c r="V247" s="468"/>
      <c r="W247" s="525"/>
      <c r="X247" s="434"/>
      <c r="Y247" s="583"/>
      <c r="Z247" s="542"/>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row>
    <row r="248" spans="1:57" s="205" customFormat="1" ht="32.25" customHeight="1" x14ac:dyDescent="0.2">
      <c r="A248" s="633"/>
      <c r="B248" s="586"/>
      <c r="C248" s="675"/>
      <c r="D248" s="349" t="s">
        <v>598</v>
      </c>
      <c r="E248" s="867"/>
      <c r="F248" s="373" t="s">
        <v>697</v>
      </c>
      <c r="G248" s="672"/>
      <c r="H248" s="624" t="s">
        <v>510</v>
      </c>
      <c r="I248" s="678"/>
      <c r="J248" s="678"/>
      <c r="K248" s="596"/>
      <c r="L248" s="599"/>
      <c r="M248" s="596"/>
      <c r="N248" s="602"/>
      <c r="O248" s="414"/>
      <c r="P248" s="534"/>
      <c r="Q248" s="534"/>
      <c r="R248" s="534"/>
      <c r="S248" s="560"/>
      <c r="T248" s="525"/>
      <c r="U248" s="434"/>
      <c r="V248" s="468"/>
      <c r="W248" s="525"/>
      <c r="X248" s="434"/>
      <c r="Y248" s="583"/>
      <c r="Z248" s="542"/>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row>
    <row r="249" spans="1:57" s="205" customFormat="1" ht="33.75" customHeight="1" thickBot="1" x14ac:dyDescent="0.25">
      <c r="A249" s="633"/>
      <c r="B249" s="586"/>
      <c r="C249" s="676"/>
      <c r="D249" s="354" t="s">
        <v>600</v>
      </c>
      <c r="E249" s="868"/>
      <c r="F249" s="376" t="s">
        <v>697</v>
      </c>
      <c r="G249" s="673"/>
      <c r="H249" s="625"/>
      <c r="I249" s="679"/>
      <c r="J249" s="679"/>
      <c r="K249" s="597"/>
      <c r="L249" s="600"/>
      <c r="M249" s="597"/>
      <c r="N249" s="603"/>
      <c r="O249" s="415"/>
      <c r="P249" s="535"/>
      <c r="Q249" s="535"/>
      <c r="R249" s="535"/>
      <c r="S249" s="561"/>
      <c r="T249" s="526"/>
      <c r="U249" s="435"/>
      <c r="V249" s="469"/>
      <c r="W249" s="526"/>
      <c r="X249" s="435"/>
      <c r="Y249" s="584"/>
      <c r="Z249" s="543"/>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row>
    <row r="250" spans="1:57" s="205" customFormat="1" ht="62.25" customHeight="1" x14ac:dyDescent="0.2">
      <c r="A250" s="633"/>
      <c r="B250" s="586"/>
      <c r="C250" s="661">
        <v>48</v>
      </c>
      <c r="D250" s="347" t="s">
        <v>317</v>
      </c>
      <c r="E250" s="864" t="s">
        <v>690</v>
      </c>
      <c r="F250" s="372" t="s">
        <v>694</v>
      </c>
      <c r="G250" s="671" t="s">
        <v>588</v>
      </c>
      <c r="H250" s="211" t="s">
        <v>525</v>
      </c>
      <c r="I250" s="667" t="s">
        <v>47</v>
      </c>
      <c r="J250" s="667" t="s">
        <v>116</v>
      </c>
      <c r="K250" s="626">
        <f>VLOOKUP(I250,'[18]MATRIZ CALIFICACIÓN'!$B$10:$C$14,2,0)</f>
        <v>1</v>
      </c>
      <c r="L250" s="629">
        <f>HLOOKUP(J250,'[18]MATRIZ CALIFICACIÓN'!$D$8:$F$9,2,0)</f>
        <v>2</v>
      </c>
      <c r="M250" s="626">
        <f>VALUE(CONCATENATE(K250,L250))</f>
        <v>12</v>
      </c>
      <c r="N250" s="615" t="s">
        <v>10</v>
      </c>
      <c r="O250" s="227" t="s">
        <v>565</v>
      </c>
      <c r="P250" s="533" t="s">
        <v>108</v>
      </c>
      <c r="Q250" s="533">
        <v>10</v>
      </c>
      <c r="R250" s="621" t="str">
        <f t="shared" si="15"/>
        <v>NO</v>
      </c>
      <c r="S250" s="615" t="s">
        <v>10</v>
      </c>
      <c r="T250" s="302"/>
      <c r="U250" s="296" t="s">
        <v>566</v>
      </c>
      <c r="V250" s="260" t="s">
        <v>571</v>
      </c>
      <c r="W250" s="217"/>
      <c r="X250" s="234" t="s">
        <v>633</v>
      </c>
      <c r="Y250" s="582" t="s">
        <v>515</v>
      </c>
      <c r="Z250" s="234" t="s">
        <v>572</v>
      </c>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row>
    <row r="251" spans="1:57" s="205" customFormat="1" ht="25.5" customHeight="1" x14ac:dyDescent="0.2">
      <c r="A251" s="633"/>
      <c r="B251" s="586"/>
      <c r="C251" s="662"/>
      <c r="D251" s="349" t="s">
        <v>314</v>
      </c>
      <c r="E251" s="867"/>
      <c r="F251" s="373" t="s">
        <v>693</v>
      </c>
      <c r="G251" s="672"/>
      <c r="H251" s="397" t="s">
        <v>573</v>
      </c>
      <c r="I251" s="668"/>
      <c r="J251" s="668"/>
      <c r="K251" s="627"/>
      <c r="L251" s="630"/>
      <c r="M251" s="627"/>
      <c r="N251" s="616"/>
      <c r="O251" s="478" t="s">
        <v>627</v>
      </c>
      <c r="P251" s="534"/>
      <c r="Q251" s="534"/>
      <c r="R251" s="622"/>
      <c r="S251" s="616"/>
      <c r="T251" s="544" t="s">
        <v>186</v>
      </c>
      <c r="U251" s="552" t="s">
        <v>629</v>
      </c>
      <c r="V251" s="519" t="s">
        <v>631</v>
      </c>
      <c r="W251" s="524" t="s">
        <v>186</v>
      </c>
      <c r="X251" s="523" t="s">
        <v>634</v>
      </c>
      <c r="Y251" s="583"/>
      <c r="Z251" s="523" t="s">
        <v>636</v>
      </c>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row>
    <row r="252" spans="1:57" s="205" customFormat="1" ht="22.5" customHeight="1" x14ac:dyDescent="0.2">
      <c r="A252" s="633"/>
      <c r="B252" s="586"/>
      <c r="C252" s="662"/>
      <c r="D252" s="349" t="s">
        <v>518</v>
      </c>
      <c r="E252" s="867"/>
      <c r="F252" s="373" t="s">
        <v>695</v>
      </c>
      <c r="G252" s="672"/>
      <c r="H252" s="399" t="s">
        <v>580</v>
      </c>
      <c r="I252" s="668"/>
      <c r="J252" s="668"/>
      <c r="K252" s="627"/>
      <c r="L252" s="630"/>
      <c r="M252" s="627"/>
      <c r="N252" s="616"/>
      <c r="O252" s="551"/>
      <c r="P252" s="534"/>
      <c r="Q252" s="534"/>
      <c r="R252" s="622"/>
      <c r="S252" s="616"/>
      <c r="T252" s="588"/>
      <c r="U252" s="553"/>
      <c r="V252" s="650"/>
      <c r="W252" s="670"/>
      <c r="X252" s="554"/>
      <c r="Y252" s="583"/>
      <c r="Z252" s="554"/>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row>
    <row r="253" spans="1:57" s="205" customFormat="1" ht="28.5" customHeight="1" x14ac:dyDescent="0.2">
      <c r="A253" s="633"/>
      <c r="B253" s="586"/>
      <c r="C253" s="662"/>
      <c r="D253" s="349" t="s">
        <v>599</v>
      </c>
      <c r="E253" s="867"/>
      <c r="F253" s="373" t="s">
        <v>696</v>
      </c>
      <c r="G253" s="672"/>
      <c r="H253" s="400" t="s">
        <v>583</v>
      </c>
      <c r="I253" s="668"/>
      <c r="J253" s="668"/>
      <c r="K253" s="627"/>
      <c r="L253" s="630"/>
      <c r="M253" s="627"/>
      <c r="N253" s="616"/>
      <c r="O253" s="523" t="s">
        <v>628</v>
      </c>
      <c r="P253" s="534"/>
      <c r="Q253" s="534"/>
      <c r="R253" s="622"/>
      <c r="S253" s="616"/>
      <c r="T253" s="544" t="s">
        <v>186</v>
      </c>
      <c r="U253" s="523" t="s">
        <v>630</v>
      </c>
      <c r="V253" s="519" t="s">
        <v>632</v>
      </c>
      <c r="W253" s="618" t="s">
        <v>186</v>
      </c>
      <c r="X253" s="523" t="s">
        <v>635</v>
      </c>
      <c r="Y253" s="583"/>
      <c r="Z253" s="541" t="s">
        <v>637</v>
      </c>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row>
    <row r="254" spans="1:57" s="205" customFormat="1" ht="32.25" customHeight="1" x14ac:dyDescent="0.2">
      <c r="A254" s="633"/>
      <c r="B254" s="586"/>
      <c r="C254" s="662"/>
      <c r="D254" s="359" t="s">
        <v>524</v>
      </c>
      <c r="E254" s="867"/>
      <c r="F254" s="373" t="s">
        <v>697</v>
      </c>
      <c r="G254" s="672"/>
      <c r="H254" s="398" t="s">
        <v>510</v>
      </c>
      <c r="I254" s="668"/>
      <c r="J254" s="668"/>
      <c r="K254" s="627"/>
      <c r="L254" s="630"/>
      <c r="M254" s="627"/>
      <c r="N254" s="616"/>
      <c r="O254" s="434"/>
      <c r="P254" s="534"/>
      <c r="Q254" s="534"/>
      <c r="R254" s="622"/>
      <c r="S254" s="616"/>
      <c r="T254" s="534"/>
      <c r="U254" s="434"/>
      <c r="V254" s="468"/>
      <c r="W254" s="619"/>
      <c r="X254" s="434"/>
      <c r="Y254" s="583"/>
      <c r="Z254" s="542"/>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row>
    <row r="255" spans="1:57" s="206" customFormat="1" ht="31.5" customHeight="1" thickBot="1" x14ac:dyDescent="0.25">
      <c r="A255" s="633"/>
      <c r="B255" s="586"/>
      <c r="C255" s="663"/>
      <c r="D255" s="360" t="s">
        <v>600</v>
      </c>
      <c r="E255" s="868"/>
      <c r="F255" s="376" t="s">
        <v>697</v>
      </c>
      <c r="G255" s="673"/>
      <c r="H255" s="401" t="s">
        <v>589</v>
      </c>
      <c r="I255" s="669"/>
      <c r="J255" s="669"/>
      <c r="K255" s="628"/>
      <c r="L255" s="631"/>
      <c r="M255" s="628"/>
      <c r="N255" s="617"/>
      <c r="O255" s="435"/>
      <c r="P255" s="535"/>
      <c r="Q255" s="535"/>
      <c r="R255" s="623"/>
      <c r="S255" s="617"/>
      <c r="T255" s="535"/>
      <c r="U255" s="435"/>
      <c r="V255" s="469"/>
      <c r="W255" s="620"/>
      <c r="X255" s="435"/>
      <c r="Y255" s="584"/>
      <c r="Z255" s="543"/>
      <c r="AA255" s="26"/>
      <c r="AB255" s="26"/>
      <c r="AC255" s="26"/>
      <c r="AD255" s="26"/>
      <c r="AE255" s="26"/>
      <c r="AF255" s="26"/>
      <c r="AG255" s="26"/>
      <c r="AH255" s="26"/>
      <c r="AI255" s="26"/>
      <c r="AJ255" s="26"/>
      <c r="AK255" s="26"/>
      <c r="AL255" s="26"/>
      <c r="AM255" s="27"/>
      <c r="AN255" s="28"/>
      <c r="AO255" s="28"/>
      <c r="AP255" s="28"/>
      <c r="AQ255" s="28"/>
      <c r="AR255" s="28"/>
      <c r="AS255" s="28"/>
      <c r="AT255" s="28"/>
      <c r="AU255" s="28"/>
      <c r="AV255" s="28"/>
      <c r="AW255" s="28"/>
      <c r="AX255" s="28"/>
      <c r="AY255" s="28"/>
      <c r="AZ255" s="28"/>
      <c r="BA255" s="28"/>
      <c r="BB255" s="28"/>
      <c r="BC255" s="28"/>
      <c r="BD255" s="28"/>
      <c r="BE255" s="28"/>
    </row>
    <row r="256" spans="1:57" s="206" customFormat="1" ht="59.25" customHeight="1" x14ac:dyDescent="0.2">
      <c r="A256" s="633"/>
      <c r="B256" s="586"/>
      <c r="C256" s="661">
        <v>49</v>
      </c>
      <c r="D256" s="347" t="s">
        <v>317</v>
      </c>
      <c r="E256" s="864" t="s">
        <v>688</v>
      </c>
      <c r="F256" s="362" t="s">
        <v>694</v>
      </c>
      <c r="G256" s="664" t="s">
        <v>590</v>
      </c>
      <c r="H256" s="211" t="s">
        <v>525</v>
      </c>
      <c r="I256" s="667" t="s">
        <v>47</v>
      </c>
      <c r="J256" s="667" t="s">
        <v>117</v>
      </c>
      <c r="K256" s="635">
        <f>VLOOKUP(I256,'[18]MATRIZ CALIFICACIÓN'!$B$10:$C$14,2,0)</f>
        <v>1</v>
      </c>
      <c r="L256" s="638">
        <f>HLOOKUP(J256,'[18]MATRIZ CALIFICACIÓN'!$D$8:$F$9,2,0)</f>
        <v>3</v>
      </c>
      <c r="M256" s="641">
        <f>VALUE(CONCATENATE(K256,L256))</f>
        <v>13</v>
      </c>
      <c r="N256" s="644" t="str">
        <f>VLOOKUP(M256,'[18]MATRIZ CALIFICACIÓN'!$D$27:$E$69,2,0)</f>
        <v>MODERADA</v>
      </c>
      <c r="O256" s="215" t="str">
        <f>'[17]MAPA DE RIESGOS '!M238</f>
        <v>Realización de auditorias internas y seguimientos por parte de la OCI</v>
      </c>
      <c r="P256" s="533" t="s">
        <v>108</v>
      </c>
      <c r="Q256" s="533">
        <v>20</v>
      </c>
      <c r="R256" s="621" t="str">
        <f t="shared" si="15"/>
        <v>NO</v>
      </c>
      <c r="S256" s="647" t="s">
        <v>35</v>
      </c>
      <c r="T256" s="302" t="str">
        <f>'[17]MAPA DE RIESGOS '!R238</f>
        <v>Trimestral</v>
      </c>
      <c r="U256" s="307" t="s">
        <v>591</v>
      </c>
      <c r="V256" s="218" t="str">
        <f>'[17]MAPA DE RIESGOS '!T238</f>
        <v>Registro de asistencia y Acta de comité</v>
      </c>
      <c r="W256" s="217" t="str">
        <f>'[17]MAPA DE RIESGOS '!U238</f>
        <v>Trimestral</v>
      </c>
      <c r="X256" s="216" t="str">
        <f>'[17]MAPA DE RIESGOS '!V238</f>
        <v>Presentar resultados de los ejercicios de auditoria interna y seguimientos por parte de la OCI según programa PAAI de la vigencia</v>
      </c>
      <c r="Y256" s="582" t="s">
        <v>515</v>
      </c>
      <c r="Z256" s="216" t="str">
        <f>'[17]MAPA DE RIESGOS '!X238</f>
        <v>(No de  Directivos  de la SDM socializados sobre el Código de Ética  y  Buen Gobierno/ total de  Directivos  de la SDM)*100</v>
      </c>
      <c r="AA256" s="26"/>
      <c r="AB256" s="26"/>
      <c r="AC256" s="26"/>
      <c r="AD256" s="26"/>
      <c r="AE256" s="26"/>
      <c r="AF256" s="26"/>
      <c r="AG256" s="26"/>
      <c r="AH256" s="26"/>
      <c r="AI256" s="26"/>
      <c r="AJ256" s="26"/>
      <c r="AK256" s="26"/>
      <c r="AL256" s="26"/>
      <c r="AM256" s="27"/>
      <c r="AN256" s="28"/>
      <c r="AO256" s="28"/>
      <c r="AP256" s="28"/>
      <c r="AQ256" s="28"/>
      <c r="AR256" s="28"/>
      <c r="AS256" s="28"/>
      <c r="AT256" s="28"/>
      <c r="AU256" s="28"/>
      <c r="AV256" s="28"/>
      <c r="AW256" s="28"/>
      <c r="AX256" s="28"/>
      <c r="AY256" s="28"/>
      <c r="AZ256" s="28"/>
      <c r="BA256" s="28"/>
      <c r="BB256" s="28"/>
      <c r="BC256" s="28"/>
      <c r="BD256" s="28"/>
      <c r="BE256" s="28"/>
    </row>
    <row r="257" spans="1:57" s="206" customFormat="1" ht="29.25" customHeight="1" x14ac:dyDescent="0.2">
      <c r="A257" s="633"/>
      <c r="B257" s="586"/>
      <c r="C257" s="662"/>
      <c r="D257" s="349" t="s">
        <v>314</v>
      </c>
      <c r="E257" s="867"/>
      <c r="F257" s="389" t="s">
        <v>693</v>
      </c>
      <c r="G257" s="665"/>
      <c r="H257" s="397" t="s">
        <v>573</v>
      </c>
      <c r="I257" s="668"/>
      <c r="J257" s="668"/>
      <c r="K257" s="636"/>
      <c r="L257" s="639"/>
      <c r="M257" s="642"/>
      <c r="N257" s="645"/>
      <c r="O257" s="544" t="str">
        <f>'[17]MAPA DE RIESGOS '!M239</f>
        <v>Socialización del procedimiento administración de riesgos en comité de control interno y calidad</v>
      </c>
      <c r="P257" s="534"/>
      <c r="Q257" s="534"/>
      <c r="R257" s="622"/>
      <c r="S257" s="648"/>
      <c r="T257" s="544" t="str">
        <f>'[17]MAPA DE RIESGOS '!R239</f>
        <v>Anual</v>
      </c>
      <c r="U257" s="527" t="s">
        <v>592</v>
      </c>
      <c r="V257" s="545" t="str">
        <f>'[17]MAPA DE RIESGOS '!T239</f>
        <v>Registro de asistencia y Acta de comité</v>
      </c>
      <c r="W257" s="548" t="str">
        <f>'[17]MAPA DE RIESGOS '!U239</f>
        <v>Anual</v>
      </c>
      <c r="X257" s="527" t="str">
        <f>'[17]MAPA DE RIESGOS '!V239</f>
        <v xml:space="preserve">Realizar una socialización del Procedimiento administración de riesgos en comité de control interno y calidad </v>
      </c>
      <c r="Y257" s="583"/>
      <c r="Z257" s="527" t="str">
        <f>'[17]MAPA DE RIESGOS '!X239</f>
        <v>(No de  Directivos  de la SDM socializados sobre el procedimiento / total de  Directivos  de la SDM)*100</v>
      </c>
      <c r="AA257" s="26"/>
      <c r="AB257" s="26"/>
      <c r="AC257" s="26"/>
      <c r="AD257" s="26"/>
      <c r="AE257" s="26"/>
      <c r="AF257" s="26"/>
      <c r="AG257" s="26"/>
      <c r="AH257" s="26"/>
      <c r="AI257" s="26"/>
      <c r="AJ257" s="26"/>
      <c r="AK257" s="26"/>
      <c r="AL257" s="26"/>
      <c r="AM257" s="27"/>
      <c r="AN257" s="28"/>
      <c r="AO257" s="28"/>
      <c r="AP257" s="28"/>
      <c r="AQ257" s="28"/>
      <c r="AR257" s="28"/>
      <c r="AS257" s="28"/>
      <c r="AT257" s="28"/>
      <c r="AU257" s="28"/>
      <c r="AV257" s="28"/>
      <c r="AW257" s="28"/>
      <c r="AX257" s="28"/>
      <c r="AY257" s="28"/>
      <c r="AZ257" s="28"/>
      <c r="BA257" s="28"/>
      <c r="BB257" s="28"/>
      <c r="BC257" s="28"/>
      <c r="BD257" s="28"/>
      <c r="BE257" s="28"/>
    </row>
    <row r="258" spans="1:57" s="206" customFormat="1" ht="30.75" customHeight="1" x14ac:dyDescent="0.2">
      <c r="A258" s="633"/>
      <c r="B258" s="586"/>
      <c r="C258" s="662"/>
      <c r="D258" s="349" t="s">
        <v>518</v>
      </c>
      <c r="E258" s="867"/>
      <c r="F258" s="389" t="s">
        <v>695</v>
      </c>
      <c r="G258" s="665"/>
      <c r="H258" s="399" t="s">
        <v>589</v>
      </c>
      <c r="I258" s="668"/>
      <c r="J258" s="668"/>
      <c r="K258" s="636"/>
      <c r="L258" s="639"/>
      <c r="M258" s="642"/>
      <c r="N258" s="645"/>
      <c r="O258" s="534"/>
      <c r="P258" s="534"/>
      <c r="Q258" s="534"/>
      <c r="R258" s="622"/>
      <c r="S258" s="648"/>
      <c r="T258" s="534"/>
      <c r="U258" s="528"/>
      <c r="V258" s="546"/>
      <c r="W258" s="549"/>
      <c r="X258" s="528"/>
      <c r="Y258" s="583"/>
      <c r="Z258" s="528"/>
      <c r="AA258" s="26"/>
      <c r="AB258" s="26"/>
      <c r="AC258" s="26"/>
      <c r="AD258" s="26"/>
      <c r="AE258" s="26"/>
      <c r="AF258" s="26"/>
      <c r="AG258" s="26"/>
      <c r="AH258" s="26"/>
      <c r="AI258" s="26"/>
      <c r="AJ258" s="26"/>
      <c r="AK258" s="26"/>
      <c r="AL258" s="26"/>
      <c r="AM258" s="27"/>
      <c r="AN258" s="28"/>
      <c r="AO258" s="28"/>
      <c r="AP258" s="28"/>
      <c r="AQ258" s="28"/>
      <c r="AR258" s="28"/>
      <c r="AS258" s="28"/>
      <c r="AT258" s="28"/>
      <c r="AU258" s="28"/>
      <c r="AV258" s="28"/>
      <c r="AW258" s="28"/>
      <c r="AX258" s="28"/>
      <c r="AY258" s="28"/>
      <c r="AZ258" s="28"/>
      <c r="BA258" s="28"/>
      <c r="BB258" s="28"/>
      <c r="BC258" s="28"/>
      <c r="BD258" s="28"/>
      <c r="BE258" s="28"/>
    </row>
    <row r="259" spans="1:57" s="206" customFormat="1" ht="36.75" customHeight="1" x14ac:dyDescent="0.2">
      <c r="A259" s="633"/>
      <c r="B259" s="586"/>
      <c r="C259" s="662"/>
      <c r="D259" s="349" t="s">
        <v>601</v>
      </c>
      <c r="E259" s="867"/>
      <c r="F259" s="389" t="s">
        <v>696</v>
      </c>
      <c r="G259" s="665"/>
      <c r="H259" s="397" t="s">
        <v>583</v>
      </c>
      <c r="I259" s="668"/>
      <c r="J259" s="668"/>
      <c r="K259" s="636"/>
      <c r="L259" s="639"/>
      <c r="M259" s="642"/>
      <c r="N259" s="645"/>
      <c r="O259" s="534"/>
      <c r="P259" s="534"/>
      <c r="Q259" s="534"/>
      <c r="R259" s="622"/>
      <c r="S259" s="648"/>
      <c r="T259" s="534"/>
      <c r="U259" s="528"/>
      <c r="V259" s="546"/>
      <c r="W259" s="549"/>
      <c r="X259" s="528"/>
      <c r="Y259" s="583"/>
      <c r="Z259" s="528"/>
      <c r="AA259" s="26"/>
      <c r="AB259" s="26"/>
      <c r="AC259" s="26"/>
      <c r="AD259" s="26"/>
      <c r="AE259" s="26"/>
      <c r="AF259" s="26"/>
      <c r="AG259" s="26"/>
      <c r="AH259" s="26"/>
      <c r="AI259" s="26"/>
      <c r="AJ259" s="26"/>
      <c r="AK259" s="26"/>
      <c r="AL259" s="26"/>
      <c r="AM259" s="27"/>
      <c r="AN259" s="28"/>
      <c r="AO259" s="28"/>
      <c r="AP259" s="28"/>
      <c r="AQ259" s="28"/>
      <c r="AR259" s="28"/>
      <c r="AS259" s="28"/>
      <c r="AT259" s="28"/>
      <c r="AU259" s="28"/>
      <c r="AV259" s="28"/>
      <c r="AW259" s="28"/>
      <c r="AX259" s="28"/>
      <c r="AY259" s="28"/>
      <c r="AZ259" s="28"/>
      <c r="BA259" s="28"/>
      <c r="BB259" s="28"/>
      <c r="BC259" s="28"/>
      <c r="BD259" s="28"/>
      <c r="BE259" s="28"/>
    </row>
    <row r="260" spans="1:57" s="206" customFormat="1" ht="20.25" customHeight="1" x14ac:dyDescent="0.2">
      <c r="A260" s="633"/>
      <c r="B260" s="586"/>
      <c r="C260" s="662"/>
      <c r="D260" s="349" t="s">
        <v>599</v>
      </c>
      <c r="E260" s="867"/>
      <c r="F260" s="389" t="s">
        <v>696</v>
      </c>
      <c r="G260" s="665"/>
      <c r="H260" s="624" t="s">
        <v>510</v>
      </c>
      <c r="I260" s="668"/>
      <c r="J260" s="668"/>
      <c r="K260" s="636"/>
      <c r="L260" s="639"/>
      <c r="M260" s="642"/>
      <c r="N260" s="645"/>
      <c r="O260" s="534"/>
      <c r="P260" s="534"/>
      <c r="Q260" s="534"/>
      <c r="R260" s="622"/>
      <c r="S260" s="648"/>
      <c r="T260" s="534"/>
      <c r="U260" s="528"/>
      <c r="V260" s="546"/>
      <c r="W260" s="549"/>
      <c r="X260" s="528"/>
      <c r="Y260" s="583"/>
      <c r="Z260" s="528"/>
      <c r="AA260" s="26"/>
      <c r="AB260" s="26"/>
      <c r="AC260" s="26"/>
      <c r="AD260" s="26"/>
      <c r="AE260" s="26"/>
      <c r="AF260" s="26"/>
      <c r="AG260" s="26"/>
      <c r="AH260" s="26"/>
      <c r="AI260" s="26"/>
      <c r="AJ260" s="26"/>
      <c r="AK260" s="26"/>
      <c r="AL260" s="26"/>
      <c r="AM260" s="27"/>
      <c r="AN260" s="28"/>
      <c r="AO260" s="28"/>
      <c r="AP260" s="28"/>
      <c r="AQ260" s="28"/>
      <c r="AR260" s="28"/>
      <c r="AS260" s="28"/>
      <c r="AT260" s="28"/>
      <c r="AU260" s="28"/>
      <c r="AV260" s="28"/>
      <c r="AW260" s="28"/>
      <c r="AX260" s="28"/>
      <c r="AY260" s="28"/>
      <c r="AZ260" s="28"/>
      <c r="BA260" s="28"/>
      <c r="BB260" s="28"/>
      <c r="BC260" s="28"/>
      <c r="BD260" s="28"/>
      <c r="BE260" s="28"/>
    </row>
    <row r="261" spans="1:57" s="206" customFormat="1" ht="30.75" customHeight="1" thickBot="1" x14ac:dyDescent="0.25">
      <c r="A261" s="634"/>
      <c r="B261" s="587"/>
      <c r="C261" s="663"/>
      <c r="D261" s="354" t="s">
        <v>600</v>
      </c>
      <c r="E261" s="868"/>
      <c r="F261" s="390" t="s">
        <v>697</v>
      </c>
      <c r="G261" s="666"/>
      <c r="H261" s="625"/>
      <c r="I261" s="669"/>
      <c r="J261" s="669"/>
      <c r="K261" s="637"/>
      <c r="L261" s="640"/>
      <c r="M261" s="643"/>
      <c r="N261" s="646"/>
      <c r="O261" s="535"/>
      <c r="P261" s="535"/>
      <c r="Q261" s="535"/>
      <c r="R261" s="623"/>
      <c r="S261" s="649"/>
      <c r="T261" s="535"/>
      <c r="U261" s="529"/>
      <c r="V261" s="547"/>
      <c r="W261" s="550"/>
      <c r="X261" s="529"/>
      <c r="Y261" s="584"/>
      <c r="Z261" s="529"/>
      <c r="AA261" s="26"/>
      <c r="AB261" s="26"/>
      <c r="AC261" s="26"/>
      <c r="AD261" s="26"/>
      <c r="AE261" s="26"/>
      <c r="AF261" s="26"/>
      <c r="AG261" s="26"/>
      <c r="AH261" s="26"/>
      <c r="AI261" s="26"/>
      <c r="AJ261" s="26"/>
      <c r="AK261" s="26"/>
      <c r="AL261" s="26"/>
      <c r="AM261" s="27"/>
      <c r="AN261" s="28"/>
      <c r="AO261" s="28"/>
      <c r="AP261" s="28"/>
      <c r="AQ261" s="28"/>
      <c r="AR261" s="28"/>
      <c r="AS261" s="28"/>
      <c r="AT261" s="28"/>
      <c r="AU261" s="28"/>
      <c r="AV261" s="28"/>
      <c r="AW261" s="28"/>
      <c r="AX261" s="28"/>
      <c r="AY261" s="28"/>
      <c r="AZ261" s="28"/>
      <c r="BA261" s="28"/>
      <c r="BB261" s="28"/>
      <c r="BC261" s="28"/>
      <c r="BD261" s="28"/>
      <c r="BE261" s="28"/>
    </row>
    <row r="262" spans="1:57" ht="20.25" customHeight="1" x14ac:dyDescent="0.2">
      <c r="B262" s="404" t="s">
        <v>704</v>
      </c>
      <c r="C262" s="404"/>
      <c r="D262" s="404"/>
      <c r="E262" s="405"/>
    </row>
    <row r="263" spans="1:57" ht="20.25" customHeight="1" x14ac:dyDescent="0.2">
      <c r="B263" s="404" t="s">
        <v>703</v>
      </c>
      <c r="C263" s="404"/>
      <c r="D263" s="404"/>
      <c r="E263" s="405"/>
    </row>
  </sheetData>
  <sheetProtection formatCells="0" formatColumns="0" formatRows="0" insertRows="0" insertHyperlinks="0" sort="0" autoFilter="0" pivotTables="0"/>
  <dataConsolidate/>
  <mergeCells count="1142">
    <mergeCell ref="H166:H168"/>
    <mergeCell ref="E203:E207"/>
    <mergeCell ref="E208:E212"/>
    <mergeCell ref="D211:D212"/>
    <mergeCell ref="F211:F212"/>
    <mergeCell ref="E213:E217"/>
    <mergeCell ref="F221:F222"/>
    <mergeCell ref="E218:E222"/>
    <mergeCell ref="F223:F224"/>
    <mergeCell ref="E223:E229"/>
    <mergeCell ref="E230:E235"/>
    <mergeCell ref="F234:F235"/>
    <mergeCell ref="E236:E243"/>
    <mergeCell ref="E244:E249"/>
    <mergeCell ref="E250:E255"/>
    <mergeCell ref="E256:E261"/>
    <mergeCell ref="E157:E158"/>
    <mergeCell ref="E161:E162"/>
    <mergeCell ref="D167:D168"/>
    <mergeCell ref="F167:F168"/>
    <mergeCell ref="E164:E168"/>
    <mergeCell ref="F171:F172"/>
    <mergeCell ref="E170:E172"/>
    <mergeCell ref="E176:E177"/>
    <mergeCell ref="F176:F177"/>
    <mergeCell ref="E173:E174"/>
    <mergeCell ref="E180:E181"/>
    <mergeCell ref="E178:E179"/>
    <mergeCell ref="F180:F181"/>
    <mergeCell ref="F46:F47"/>
    <mergeCell ref="E48:E49"/>
    <mergeCell ref="E50:E52"/>
    <mergeCell ref="D56:D57"/>
    <mergeCell ref="E56:E57"/>
    <mergeCell ref="F56:F57"/>
    <mergeCell ref="E62:E68"/>
    <mergeCell ref="E69:E73"/>
    <mergeCell ref="E74:E77"/>
    <mergeCell ref="F77:F78"/>
    <mergeCell ref="E80:E84"/>
    <mergeCell ref="E85:E88"/>
    <mergeCell ref="E89:E94"/>
    <mergeCell ref="E97:E98"/>
    <mergeCell ref="E99:E102"/>
    <mergeCell ref="E103:E106"/>
    <mergeCell ref="H176:H177"/>
    <mergeCell ref="E107:E110"/>
    <mergeCell ref="E111:E115"/>
    <mergeCell ref="E116:E120"/>
    <mergeCell ref="D124:D125"/>
    <mergeCell ref="E121:E122"/>
    <mergeCell ref="E123:E125"/>
    <mergeCell ref="F122:F125"/>
    <mergeCell ref="F136:F138"/>
    <mergeCell ref="E140:E142"/>
    <mergeCell ref="F141:F143"/>
    <mergeCell ref="E145:E147"/>
    <mergeCell ref="F146:F148"/>
    <mergeCell ref="E149:E151"/>
    <mergeCell ref="E152:E153"/>
    <mergeCell ref="E154:E156"/>
    <mergeCell ref="D15:F15"/>
    <mergeCell ref="D46:D47"/>
    <mergeCell ref="D171:D172"/>
    <mergeCell ref="D176:D177"/>
    <mergeCell ref="D180:D181"/>
    <mergeCell ref="D191:D192"/>
    <mergeCell ref="D221:D222"/>
    <mergeCell ref="D223:D224"/>
    <mergeCell ref="D234:D235"/>
    <mergeCell ref="E16:E17"/>
    <mergeCell ref="F16:F17"/>
    <mergeCell ref="R256:R261"/>
    <mergeCell ref="P23:P27"/>
    <mergeCell ref="Q23:Q27"/>
    <mergeCell ref="R23:R27"/>
    <mergeCell ref="R18:R22"/>
    <mergeCell ref="P18:P22"/>
    <mergeCell ref="P44:P47"/>
    <mergeCell ref="L193:L197"/>
    <mergeCell ref="M193:M197"/>
    <mergeCell ref="N193:N197"/>
    <mergeCell ref="O193:O197"/>
    <mergeCell ref="L203:L207"/>
    <mergeCell ref="M203:M207"/>
    <mergeCell ref="N203:N207"/>
    <mergeCell ref="O209:O212"/>
    <mergeCell ref="N208:N212"/>
    <mergeCell ref="O179:O182"/>
    <mergeCell ref="G145:G148"/>
    <mergeCell ref="I145:I148"/>
    <mergeCell ref="E18:E22"/>
    <mergeCell ref="E23:E25"/>
    <mergeCell ref="T146:T148"/>
    <mergeCell ref="Q145:Q148"/>
    <mergeCell ref="R145:R148"/>
    <mergeCell ref="P178:P182"/>
    <mergeCell ref="Q178:Q182"/>
    <mergeCell ref="R178:R182"/>
    <mergeCell ref="P183:P187"/>
    <mergeCell ref="Q183:Q187"/>
    <mergeCell ref="R183:R187"/>
    <mergeCell ref="Q107:Q110"/>
    <mergeCell ref="P145:P148"/>
    <mergeCell ref="P188:P192"/>
    <mergeCell ref="Q188:Q192"/>
    <mergeCell ref="R188:R192"/>
    <mergeCell ref="Q208:Q212"/>
    <mergeCell ref="R208:R212"/>
    <mergeCell ref="Q213:Q217"/>
    <mergeCell ref="R213:R217"/>
    <mergeCell ref="S208:S212"/>
    <mergeCell ref="T208:T212"/>
    <mergeCell ref="P193:P197"/>
    <mergeCell ref="Q193:Q197"/>
    <mergeCell ref="T198:T202"/>
    <mergeCell ref="S203:S207"/>
    <mergeCell ref="T203:T207"/>
    <mergeCell ref="R193:R197"/>
    <mergeCell ref="S193:S197"/>
    <mergeCell ref="S149:S153"/>
    <mergeCell ref="Q111:Q115"/>
    <mergeCell ref="T111:T115"/>
    <mergeCell ref="V136:V139"/>
    <mergeCell ref="W136:W139"/>
    <mergeCell ref="X136:X139"/>
    <mergeCell ref="Y136:Y139"/>
    <mergeCell ref="Z136:Z139"/>
    <mergeCell ref="G140:G144"/>
    <mergeCell ref="H140:H144"/>
    <mergeCell ref="I140:I144"/>
    <mergeCell ref="J140:J144"/>
    <mergeCell ref="O140:O144"/>
    <mergeCell ref="N140:N144"/>
    <mergeCell ref="Q140:Q144"/>
    <mergeCell ref="P140:P144"/>
    <mergeCell ref="T140:T144"/>
    <mergeCell ref="R140:R144"/>
    <mergeCell ref="U140:U144"/>
    <mergeCell ref="V140:V144"/>
    <mergeCell ref="W140:W144"/>
    <mergeCell ref="X140:X144"/>
    <mergeCell ref="Y140:Y144"/>
    <mergeCell ref="Z140:Z144"/>
    <mergeCell ref="S140:S144"/>
    <mergeCell ref="N136:N139"/>
    <mergeCell ref="S12:Z12"/>
    <mergeCell ref="T161:T163"/>
    <mergeCell ref="U161:U163"/>
    <mergeCell ref="V161:V163"/>
    <mergeCell ref="L218:L222"/>
    <mergeCell ref="N223:N229"/>
    <mergeCell ref="S223:S229"/>
    <mergeCell ref="Y223:Y229"/>
    <mergeCell ref="U218:U222"/>
    <mergeCell ref="V218:V222"/>
    <mergeCell ref="C223:C229"/>
    <mergeCell ref="G223:G229"/>
    <mergeCell ref="I223:I229"/>
    <mergeCell ref="J223:J229"/>
    <mergeCell ref="K223:K229"/>
    <mergeCell ref="M223:M229"/>
    <mergeCell ref="W218:W222"/>
    <mergeCell ref="X218:X222"/>
    <mergeCell ref="Y218:Y222"/>
    <mergeCell ref="O219:O222"/>
    <mergeCell ref="N213:N217"/>
    <mergeCell ref="O213:O217"/>
    <mergeCell ref="S213:S217"/>
    <mergeCell ref="G136:G139"/>
    <mergeCell ref="T213:T217"/>
    <mergeCell ref="U213:U217"/>
    <mergeCell ref="O136:O139"/>
    <mergeCell ref="P136:P139"/>
    <mergeCell ref="Q136:Q139"/>
    <mergeCell ref="R136:R139"/>
    <mergeCell ref="T44:T47"/>
    <mergeCell ref="U136:U139"/>
    <mergeCell ref="U208:U212"/>
    <mergeCell ref="V208:V212"/>
    <mergeCell ref="W208:W212"/>
    <mergeCell ref="X208:X212"/>
    <mergeCell ref="Y208:Y212"/>
    <mergeCell ref="Z208:Z212"/>
    <mergeCell ref="C213:C217"/>
    <mergeCell ref="G213:G217"/>
    <mergeCell ref="I213:I217"/>
    <mergeCell ref="J213:J217"/>
    <mergeCell ref="K213:K217"/>
    <mergeCell ref="L213:L217"/>
    <mergeCell ref="M213:M217"/>
    <mergeCell ref="H214:H217"/>
    <mergeCell ref="Z218:Z222"/>
    <mergeCell ref="V213:V217"/>
    <mergeCell ref="M218:M222"/>
    <mergeCell ref="N218:N222"/>
    <mergeCell ref="S218:S222"/>
    <mergeCell ref="T218:T222"/>
    <mergeCell ref="Q218:Q222"/>
    <mergeCell ref="R218:R222"/>
    <mergeCell ref="W213:W217"/>
    <mergeCell ref="X213:X217"/>
    <mergeCell ref="Y213:Y217"/>
    <mergeCell ref="G208:G212"/>
    <mergeCell ref="I208:I212"/>
    <mergeCell ref="J208:J212"/>
    <mergeCell ref="K208:K212"/>
    <mergeCell ref="L208:L212"/>
    <mergeCell ref="M208:M212"/>
    <mergeCell ref="A193:A207"/>
    <mergeCell ref="B193:B207"/>
    <mergeCell ref="C193:C197"/>
    <mergeCell ref="G193:G197"/>
    <mergeCell ref="I193:I197"/>
    <mergeCell ref="J193:J197"/>
    <mergeCell ref="C198:C202"/>
    <mergeCell ref="G198:G202"/>
    <mergeCell ref="H200:H202"/>
    <mergeCell ref="A208:A222"/>
    <mergeCell ref="B208:B222"/>
    <mergeCell ref="C208:C212"/>
    <mergeCell ref="C218:C222"/>
    <mergeCell ref="G218:G222"/>
    <mergeCell ref="I218:I222"/>
    <mergeCell ref="J218:J222"/>
    <mergeCell ref="K218:K222"/>
    <mergeCell ref="H220:H222"/>
    <mergeCell ref="H198:H199"/>
    <mergeCell ref="I198:I202"/>
    <mergeCell ref="J198:J202"/>
    <mergeCell ref="K193:K197"/>
    <mergeCell ref="H205:H207"/>
    <mergeCell ref="C203:C207"/>
    <mergeCell ref="G203:G207"/>
    <mergeCell ref="K203:K207"/>
    <mergeCell ref="H203:H204"/>
    <mergeCell ref="K198:K202"/>
    <mergeCell ref="H210:H212"/>
    <mergeCell ref="E193:E194"/>
    <mergeCell ref="E196:E197"/>
    <mergeCell ref="E198:E202"/>
    <mergeCell ref="M198:M202"/>
    <mergeCell ref="N198:N202"/>
    <mergeCell ref="P198:P202"/>
    <mergeCell ref="Q198:Q202"/>
    <mergeCell ref="R198:R202"/>
    <mergeCell ref="S198:S202"/>
    <mergeCell ref="W193:W197"/>
    <mergeCell ref="T193:T197"/>
    <mergeCell ref="M188:M192"/>
    <mergeCell ref="O198:O199"/>
    <mergeCell ref="O200:O202"/>
    <mergeCell ref="U200:U202"/>
    <mergeCell ref="V200:V202"/>
    <mergeCell ref="X198:X199"/>
    <mergeCell ref="N188:N192"/>
    <mergeCell ref="U188:U192"/>
    <mergeCell ref="O189:O192"/>
    <mergeCell ref="W188:W192"/>
    <mergeCell ref="X188:X192"/>
    <mergeCell ref="N178:N182"/>
    <mergeCell ref="S178:S182"/>
    <mergeCell ref="T178:T182"/>
    <mergeCell ref="U178:U182"/>
    <mergeCell ref="K178:K182"/>
    <mergeCell ref="L178:L182"/>
    <mergeCell ref="M178:M182"/>
    <mergeCell ref="H184:H187"/>
    <mergeCell ref="V184:V187"/>
    <mergeCell ref="O185:O187"/>
    <mergeCell ref="N183:N187"/>
    <mergeCell ref="S183:S187"/>
    <mergeCell ref="T183:T187"/>
    <mergeCell ref="U183:U187"/>
    <mergeCell ref="V189:V192"/>
    <mergeCell ref="I188:I192"/>
    <mergeCell ref="J188:J192"/>
    <mergeCell ref="K188:K192"/>
    <mergeCell ref="L188:L192"/>
    <mergeCell ref="H190:H192"/>
    <mergeCell ref="S188:S192"/>
    <mergeCell ref="T188:T192"/>
    <mergeCell ref="A169:A177"/>
    <mergeCell ref="B169:B177"/>
    <mergeCell ref="C169:C172"/>
    <mergeCell ref="G169:G172"/>
    <mergeCell ref="I169:I172"/>
    <mergeCell ref="J169:J172"/>
    <mergeCell ref="K169:K172"/>
    <mergeCell ref="L169:L172"/>
    <mergeCell ref="M169:M172"/>
    <mergeCell ref="H180:H182"/>
    <mergeCell ref="C183:C187"/>
    <mergeCell ref="G183:G187"/>
    <mergeCell ref="I183:I187"/>
    <mergeCell ref="J183:J187"/>
    <mergeCell ref="K183:K187"/>
    <mergeCell ref="L183:L187"/>
    <mergeCell ref="M183:M187"/>
    <mergeCell ref="A178:A192"/>
    <mergeCell ref="B178:B192"/>
    <mergeCell ref="C178:C182"/>
    <mergeCell ref="G178:G182"/>
    <mergeCell ref="I178:I182"/>
    <mergeCell ref="J178:J182"/>
    <mergeCell ref="C188:C192"/>
    <mergeCell ref="G188:G192"/>
    <mergeCell ref="F191:F192"/>
    <mergeCell ref="E188:E192"/>
    <mergeCell ref="E183:E187"/>
    <mergeCell ref="N169:N172"/>
    <mergeCell ref="S169:S172"/>
    <mergeCell ref="Y169:Y177"/>
    <mergeCell ref="C173:C177"/>
    <mergeCell ref="G173:G177"/>
    <mergeCell ref="I173:I177"/>
    <mergeCell ref="J173:J177"/>
    <mergeCell ref="K173:K177"/>
    <mergeCell ref="L173:L177"/>
    <mergeCell ref="M173:M177"/>
    <mergeCell ref="N173:N177"/>
    <mergeCell ref="S173:S177"/>
    <mergeCell ref="P169:P172"/>
    <mergeCell ref="Q169:Q172"/>
    <mergeCell ref="R169:R172"/>
    <mergeCell ref="P173:P177"/>
    <mergeCell ref="Q173:Q177"/>
    <mergeCell ref="R173:R177"/>
    <mergeCell ref="C157:C159"/>
    <mergeCell ref="G157:G159"/>
    <mergeCell ref="I157:I159"/>
    <mergeCell ref="J157:J159"/>
    <mergeCell ref="K157:K159"/>
    <mergeCell ref="L157:L159"/>
    <mergeCell ref="M157:M159"/>
    <mergeCell ref="N157:N159"/>
    <mergeCell ref="O157:O159"/>
    <mergeCell ref="P157:P159"/>
    <mergeCell ref="Q157:Q159"/>
    <mergeCell ref="R157:R159"/>
    <mergeCell ref="S157:S159"/>
    <mergeCell ref="T157:T159"/>
    <mergeCell ref="U157:U159"/>
    <mergeCell ref="V157:V159"/>
    <mergeCell ref="A160:A168"/>
    <mergeCell ref="B160:B168"/>
    <mergeCell ref="C160:C163"/>
    <mergeCell ref="G160:G163"/>
    <mergeCell ref="I160:I163"/>
    <mergeCell ref="J160:J163"/>
    <mergeCell ref="N160:N163"/>
    <mergeCell ref="O160:O163"/>
    <mergeCell ref="P160:P163"/>
    <mergeCell ref="C164:C168"/>
    <mergeCell ref="G164:G168"/>
    <mergeCell ref="I164:I168"/>
    <mergeCell ref="J164:J168"/>
    <mergeCell ref="N164:N168"/>
    <mergeCell ref="O164:O168"/>
    <mergeCell ref="P164:P168"/>
    <mergeCell ref="J145:J148"/>
    <mergeCell ref="K145:K148"/>
    <mergeCell ref="L145:L148"/>
    <mergeCell ref="M145:M148"/>
    <mergeCell ref="C154:C156"/>
    <mergeCell ref="G154:G156"/>
    <mergeCell ref="I154:I156"/>
    <mergeCell ref="J154:J156"/>
    <mergeCell ref="K154:K156"/>
    <mergeCell ref="L154:L156"/>
    <mergeCell ref="M154:M156"/>
    <mergeCell ref="T149:T150"/>
    <mergeCell ref="N145:N148"/>
    <mergeCell ref="S145:S148"/>
    <mergeCell ref="O146:O148"/>
    <mergeCell ref="C149:C153"/>
    <mergeCell ref="G149:G153"/>
    <mergeCell ref="I149:I153"/>
    <mergeCell ref="J149:J153"/>
    <mergeCell ref="K149:K153"/>
    <mergeCell ref="L149:L153"/>
    <mergeCell ref="M149:M153"/>
    <mergeCell ref="N149:N153"/>
    <mergeCell ref="O149:O153"/>
    <mergeCell ref="T151:T153"/>
    <mergeCell ref="N154:N156"/>
    <mergeCell ref="O154:O156"/>
    <mergeCell ref="P154:P156"/>
    <mergeCell ref="Q154:Q156"/>
    <mergeCell ref="R154:R156"/>
    <mergeCell ref="Q149:Q153"/>
    <mergeCell ref="R149:R153"/>
    <mergeCell ref="O103:O106"/>
    <mergeCell ref="P103:P106"/>
    <mergeCell ref="G95:G98"/>
    <mergeCell ref="I95:I98"/>
    <mergeCell ref="J95:J98"/>
    <mergeCell ref="K95:K98"/>
    <mergeCell ref="L95:L98"/>
    <mergeCell ref="M95:M98"/>
    <mergeCell ref="G99:G102"/>
    <mergeCell ref="I99:I102"/>
    <mergeCell ref="J99:J102"/>
    <mergeCell ref="K99:K102"/>
    <mergeCell ref="L99:L102"/>
    <mergeCell ref="P99:P102"/>
    <mergeCell ref="M99:M102"/>
    <mergeCell ref="N99:N102"/>
    <mergeCell ref="O99:O102"/>
    <mergeCell ref="G103:G106"/>
    <mergeCell ref="I103:I106"/>
    <mergeCell ref="J103:J106"/>
    <mergeCell ref="K103:K106"/>
    <mergeCell ref="L103:L106"/>
    <mergeCell ref="M103:M106"/>
    <mergeCell ref="N103:N106"/>
    <mergeCell ref="P85:P88"/>
    <mergeCell ref="Q85:Q88"/>
    <mergeCell ref="C95:C98"/>
    <mergeCell ref="V95:V98"/>
    <mergeCell ref="I89:I94"/>
    <mergeCell ref="J89:J94"/>
    <mergeCell ref="K89:K94"/>
    <mergeCell ref="L89:L94"/>
    <mergeCell ref="N89:N94"/>
    <mergeCell ref="Z99:Z102"/>
    <mergeCell ref="X95:X98"/>
    <mergeCell ref="Y95:Y98"/>
    <mergeCell ref="O89:O94"/>
    <mergeCell ref="P89:P94"/>
    <mergeCell ref="Q89:Q94"/>
    <mergeCell ref="R89:R94"/>
    <mergeCell ref="S89:S94"/>
    <mergeCell ref="T89:T94"/>
    <mergeCell ref="U89:U94"/>
    <mergeCell ref="M89:M94"/>
    <mergeCell ref="Q99:Q102"/>
    <mergeCell ref="R99:R102"/>
    <mergeCell ref="S99:S102"/>
    <mergeCell ref="T99:T102"/>
    <mergeCell ref="U99:U102"/>
    <mergeCell ref="V99:V102"/>
    <mergeCell ref="W99:W102"/>
    <mergeCell ref="U95:U98"/>
    <mergeCell ref="X99:X102"/>
    <mergeCell ref="Y99:Y102"/>
    <mergeCell ref="Y89:Y94"/>
    <mergeCell ref="W95:W98"/>
    <mergeCell ref="N69:N73"/>
    <mergeCell ref="O69:O73"/>
    <mergeCell ref="P69:P73"/>
    <mergeCell ref="Q69:Q73"/>
    <mergeCell ref="R69:R73"/>
    <mergeCell ref="S69:S73"/>
    <mergeCell ref="T69:T73"/>
    <mergeCell ref="U69:U73"/>
    <mergeCell ref="V74:V79"/>
    <mergeCell ref="W74:W79"/>
    <mergeCell ref="X74:X79"/>
    <mergeCell ref="Y74:Y79"/>
    <mergeCell ref="Y69:Y73"/>
    <mergeCell ref="I80:I84"/>
    <mergeCell ref="J80:J84"/>
    <mergeCell ref="K80:K84"/>
    <mergeCell ref="N80:N84"/>
    <mergeCell ref="O80:O84"/>
    <mergeCell ref="P80:P84"/>
    <mergeCell ref="Q80:Q84"/>
    <mergeCell ref="R80:R84"/>
    <mergeCell ref="S80:S84"/>
    <mergeCell ref="T80:T84"/>
    <mergeCell ref="U80:U84"/>
    <mergeCell ref="V80:V84"/>
    <mergeCell ref="V69:V73"/>
    <mergeCell ref="X80:X84"/>
    <mergeCell ref="Y80:Y84"/>
    <mergeCell ref="N62:N68"/>
    <mergeCell ref="O62:O68"/>
    <mergeCell ref="P62:P68"/>
    <mergeCell ref="Q62:Q68"/>
    <mergeCell ref="R62:R68"/>
    <mergeCell ref="S62:S68"/>
    <mergeCell ref="T62:T68"/>
    <mergeCell ref="U62:U68"/>
    <mergeCell ref="V62:V68"/>
    <mergeCell ref="N58:N61"/>
    <mergeCell ref="O58:O61"/>
    <mergeCell ref="P58:P61"/>
    <mergeCell ref="Q58:Q61"/>
    <mergeCell ref="R58:R61"/>
    <mergeCell ref="S58:S61"/>
    <mergeCell ref="T58:T61"/>
    <mergeCell ref="U58:U61"/>
    <mergeCell ref="V58:V61"/>
    <mergeCell ref="H60:H61"/>
    <mergeCell ref="C62:C68"/>
    <mergeCell ref="G62:G68"/>
    <mergeCell ref="I62:I68"/>
    <mergeCell ref="J62:J68"/>
    <mergeCell ref="K62:K68"/>
    <mergeCell ref="L62:L68"/>
    <mergeCell ref="M62:M68"/>
    <mergeCell ref="H65:H68"/>
    <mergeCell ref="C69:C73"/>
    <mergeCell ref="H72:H73"/>
    <mergeCell ref="H92:H94"/>
    <mergeCell ref="H77:H79"/>
    <mergeCell ref="C80:C84"/>
    <mergeCell ref="G80:G84"/>
    <mergeCell ref="L80:L84"/>
    <mergeCell ref="M80:M84"/>
    <mergeCell ref="G69:G73"/>
    <mergeCell ref="C58:C61"/>
    <mergeCell ref="G58:G61"/>
    <mergeCell ref="I58:I61"/>
    <mergeCell ref="J58:J61"/>
    <mergeCell ref="K58:K61"/>
    <mergeCell ref="L58:L61"/>
    <mergeCell ref="M58:M61"/>
    <mergeCell ref="C74:C79"/>
    <mergeCell ref="G74:G79"/>
    <mergeCell ref="I69:I73"/>
    <mergeCell ref="J69:J73"/>
    <mergeCell ref="K69:K73"/>
    <mergeCell ref="L69:L73"/>
    <mergeCell ref="M69:M73"/>
    <mergeCell ref="C53:C57"/>
    <mergeCell ref="G53:G57"/>
    <mergeCell ref="I53:I57"/>
    <mergeCell ref="J53:J57"/>
    <mergeCell ref="K53:K57"/>
    <mergeCell ref="L53:L57"/>
    <mergeCell ref="A48:A57"/>
    <mergeCell ref="B48:B57"/>
    <mergeCell ref="M53:M57"/>
    <mergeCell ref="N53:N57"/>
    <mergeCell ref="A43:A47"/>
    <mergeCell ref="B43:B47"/>
    <mergeCell ref="C43:C47"/>
    <mergeCell ref="G43:G47"/>
    <mergeCell ref="I43:I47"/>
    <mergeCell ref="J43:J47"/>
    <mergeCell ref="K43:K47"/>
    <mergeCell ref="L43:L47"/>
    <mergeCell ref="M43:M47"/>
    <mergeCell ref="N43:N47"/>
    <mergeCell ref="H46:H47"/>
    <mergeCell ref="C48:C52"/>
    <mergeCell ref="G48:G52"/>
    <mergeCell ref="I48:I52"/>
    <mergeCell ref="J48:J52"/>
    <mergeCell ref="K48:K52"/>
    <mergeCell ref="L48:L52"/>
    <mergeCell ref="M48:M52"/>
    <mergeCell ref="N48:N52"/>
    <mergeCell ref="H54:H57"/>
    <mergeCell ref="H49:H52"/>
    <mergeCell ref="E44:E47"/>
    <mergeCell ref="A38:A42"/>
    <mergeCell ref="B38:B42"/>
    <mergeCell ref="C38:C42"/>
    <mergeCell ref="G38:G42"/>
    <mergeCell ref="I38:I42"/>
    <mergeCell ref="J38:J42"/>
    <mergeCell ref="K38:K42"/>
    <mergeCell ref="L38:L42"/>
    <mergeCell ref="M38:M42"/>
    <mergeCell ref="C33:C37"/>
    <mergeCell ref="G33:G37"/>
    <mergeCell ref="I33:I37"/>
    <mergeCell ref="J33:J37"/>
    <mergeCell ref="K33:K37"/>
    <mergeCell ref="L33:L37"/>
    <mergeCell ref="M33:M37"/>
    <mergeCell ref="N33:N37"/>
    <mergeCell ref="A28:A37"/>
    <mergeCell ref="C28:C32"/>
    <mergeCell ref="G28:G32"/>
    <mergeCell ref="I28:I32"/>
    <mergeCell ref="J28:J32"/>
    <mergeCell ref="K28:K32"/>
    <mergeCell ref="L28:L32"/>
    <mergeCell ref="M28:M32"/>
    <mergeCell ref="N28:N32"/>
    <mergeCell ref="N38:N42"/>
    <mergeCell ref="B28:B37"/>
    <mergeCell ref="H40:H42"/>
    <mergeCell ref="D31:D32"/>
    <mergeCell ref="E31:E32"/>
    <mergeCell ref="E28:E29"/>
    <mergeCell ref="M23:M27"/>
    <mergeCell ref="H29:H32"/>
    <mergeCell ref="H35:H37"/>
    <mergeCell ref="A23:A27"/>
    <mergeCell ref="B23:B27"/>
    <mergeCell ref="C23:C27"/>
    <mergeCell ref="G23:G27"/>
    <mergeCell ref="I23:I27"/>
    <mergeCell ref="J23:J27"/>
    <mergeCell ref="K23:K27"/>
    <mergeCell ref="L23:L27"/>
    <mergeCell ref="O33:O37"/>
    <mergeCell ref="P33:P37"/>
    <mergeCell ref="Q33:Q37"/>
    <mergeCell ref="R33:R37"/>
    <mergeCell ref="S33:S37"/>
    <mergeCell ref="A18:A22"/>
    <mergeCell ref="S18:S22"/>
    <mergeCell ref="H18:H22"/>
    <mergeCell ref="L18:L22"/>
    <mergeCell ref="M18:M22"/>
    <mergeCell ref="N23:N27"/>
    <mergeCell ref="S23:S27"/>
    <mergeCell ref="O24:O27"/>
    <mergeCell ref="J18:J22"/>
    <mergeCell ref="I18:I22"/>
    <mergeCell ref="O19:O22"/>
    <mergeCell ref="F31:F32"/>
    <mergeCell ref="E33:E34"/>
    <mergeCell ref="E35:E37"/>
    <mergeCell ref="A8:C12"/>
    <mergeCell ref="C18:C22"/>
    <mergeCell ref="G18:G22"/>
    <mergeCell ref="A14:A17"/>
    <mergeCell ref="C14:C17"/>
    <mergeCell ref="G15:G17"/>
    <mergeCell ref="B14:B17"/>
    <mergeCell ref="H15:H17"/>
    <mergeCell ref="F11:R11"/>
    <mergeCell ref="F12:R12"/>
    <mergeCell ref="O16:O17"/>
    <mergeCell ref="Q16:S16"/>
    <mergeCell ref="P16:P17"/>
    <mergeCell ref="Y16:Y17"/>
    <mergeCell ref="B18:B22"/>
    <mergeCell ref="O15:V15"/>
    <mergeCell ref="X16:X17"/>
    <mergeCell ref="W14:Z15"/>
    <mergeCell ref="N18:N22"/>
    <mergeCell ref="V19:V22"/>
    <mergeCell ref="Q18:Q22"/>
    <mergeCell ref="W19:W22"/>
    <mergeCell ref="X19:X22"/>
    <mergeCell ref="K18:K22"/>
    <mergeCell ref="T16:V16"/>
    <mergeCell ref="I15:N15"/>
    <mergeCell ref="I14:V14"/>
    <mergeCell ref="I16:N16"/>
    <mergeCell ref="F8:Z8"/>
    <mergeCell ref="F9:Z9"/>
    <mergeCell ref="F10:Z10"/>
    <mergeCell ref="S11:Z11"/>
    <mergeCell ref="O38:O42"/>
    <mergeCell ref="P38:P42"/>
    <mergeCell ref="Q38:Q42"/>
    <mergeCell ref="R38:R42"/>
    <mergeCell ref="S38:S42"/>
    <mergeCell ref="T38:T42"/>
    <mergeCell ref="U38:U42"/>
    <mergeCell ref="Z24:Z27"/>
    <mergeCell ref="O28:O32"/>
    <mergeCell ref="P28:P32"/>
    <mergeCell ref="Q28:Q32"/>
    <mergeCell ref="R28:R32"/>
    <mergeCell ref="S28:S32"/>
    <mergeCell ref="T28:T32"/>
    <mergeCell ref="T33:T37"/>
    <mergeCell ref="Z33:Z37"/>
    <mergeCell ref="U24:U27"/>
    <mergeCell ref="V24:V27"/>
    <mergeCell ref="W24:W27"/>
    <mergeCell ref="X24:X27"/>
    <mergeCell ref="Y24:Y27"/>
    <mergeCell ref="T24:T27"/>
    <mergeCell ref="X33:X37"/>
    <mergeCell ref="Y33:Y37"/>
    <mergeCell ref="W38:W42"/>
    <mergeCell ref="V28:V32"/>
    <mergeCell ref="W28:W32"/>
    <mergeCell ref="X28:X32"/>
    <mergeCell ref="V38:V42"/>
    <mergeCell ref="X38:X42"/>
    <mergeCell ref="Y38:Y42"/>
    <mergeCell ref="Z38:Z42"/>
    <mergeCell ref="Q48:Q52"/>
    <mergeCell ref="O74:O79"/>
    <mergeCell ref="P74:P79"/>
    <mergeCell ref="Q74:Q79"/>
    <mergeCell ref="R74:R79"/>
    <mergeCell ref="R53:R57"/>
    <mergeCell ref="S53:S57"/>
    <mergeCell ref="T53:T57"/>
    <mergeCell ref="U53:U57"/>
    <mergeCell ref="S48:S52"/>
    <mergeCell ref="T48:T52"/>
    <mergeCell ref="U49:U52"/>
    <mergeCell ref="T74:T79"/>
    <mergeCell ref="U74:U79"/>
    <mergeCell ref="R48:R52"/>
    <mergeCell ref="O44:O47"/>
    <mergeCell ref="U44:U47"/>
    <mergeCell ref="O49:O52"/>
    <mergeCell ref="O53:O57"/>
    <mergeCell ref="P53:P57"/>
    <mergeCell ref="Q53:Q57"/>
    <mergeCell ref="Q43:Q47"/>
    <mergeCell ref="P48:P52"/>
    <mergeCell ref="Y58:Y61"/>
    <mergeCell ref="Z58:Z61"/>
    <mergeCell ref="T19:T22"/>
    <mergeCell ref="U19:U22"/>
    <mergeCell ref="Y18:Y22"/>
    <mergeCell ref="W16:W17"/>
    <mergeCell ref="R43:R47"/>
    <mergeCell ref="S43:S47"/>
    <mergeCell ref="V49:V52"/>
    <mergeCell ref="U28:U32"/>
    <mergeCell ref="U33:U37"/>
    <mergeCell ref="V33:V37"/>
    <mergeCell ref="Z19:Z22"/>
    <mergeCell ref="Z16:Z17"/>
    <mergeCell ref="X44:X47"/>
    <mergeCell ref="Y44:Y47"/>
    <mergeCell ref="V53:V57"/>
    <mergeCell ref="W48:W52"/>
    <mergeCell ref="Z44:Z46"/>
    <mergeCell ref="V44:V47"/>
    <mergeCell ref="W44:W47"/>
    <mergeCell ref="X161:X163"/>
    <mergeCell ref="X157:X159"/>
    <mergeCell ref="X178:X182"/>
    <mergeCell ref="Y178:Y182"/>
    <mergeCell ref="Z178:Z182"/>
    <mergeCell ref="Y28:Y32"/>
    <mergeCell ref="Z28:Z32"/>
    <mergeCell ref="W62:W68"/>
    <mergeCell ref="X62:X68"/>
    <mergeCell ref="W89:W94"/>
    <mergeCell ref="X89:X94"/>
    <mergeCell ref="W161:W163"/>
    <mergeCell ref="W33:W37"/>
    <mergeCell ref="W53:W57"/>
    <mergeCell ref="W131:W135"/>
    <mergeCell ref="X131:X135"/>
    <mergeCell ref="Y131:Y135"/>
    <mergeCell ref="X53:X57"/>
    <mergeCell ref="X49:X52"/>
    <mergeCell ref="Z62:Z68"/>
    <mergeCell ref="W58:W61"/>
    <mergeCell ref="X58:X61"/>
    <mergeCell ref="Z151:Z153"/>
    <mergeCell ref="Z49:Z52"/>
    <mergeCell ref="Y48:Y52"/>
    <mergeCell ref="Y62:Y68"/>
    <mergeCell ref="W164:W168"/>
    <mergeCell ref="X164:X168"/>
    <mergeCell ref="Y164:Y168"/>
    <mergeCell ref="Z164:Z168"/>
    <mergeCell ref="Y53:Y57"/>
    <mergeCell ref="Z53:Z57"/>
    <mergeCell ref="T95:T98"/>
    <mergeCell ref="Z95:Z98"/>
    <mergeCell ref="X69:X73"/>
    <mergeCell ref="W183:W187"/>
    <mergeCell ref="X183:X187"/>
    <mergeCell ref="Z183:Z187"/>
    <mergeCell ref="Z80:Z84"/>
    <mergeCell ref="R85:R88"/>
    <mergeCell ref="S85:S88"/>
    <mergeCell ref="T85:T88"/>
    <mergeCell ref="Z85:Z88"/>
    <mergeCell ref="V151:V153"/>
    <mergeCell ref="X151:X153"/>
    <mergeCell ref="U149:U150"/>
    <mergeCell ref="V149:V150"/>
    <mergeCell ref="X149:X150"/>
    <mergeCell ref="Z149:Z150"/>
    <mergeCell ref="W103:W106"/>
    <mergeCell ref="X103:X106"/>
    <mergeCell ref="Z103:Z106"/>
    <mergeCell ref="Z69:Z73"/>
    <mergeCell ref="U85:U88"/>
    <mergeCell ref="V85:V88"/>
    <mergeCell ref="W85:W88"/>
    <mergeCell ref="X85:X88"/>
    <mergeCell ref="Y85:Y88"/>
    <mergeCell ref="V89:V94"/>
    <mergeCell ref="Y103:Y106"/>
    <mergeCell ref="U151:U153"/>
    <mergeCell ref="W69:W73"/>
    <mergeCell ref="Z89:Z94"/>
    <mergeCell ref="W80:W84"/>
    <mergeCell ref="Z244:Z249"/>
    <mergeCell ref="X225:X226"/>
    <mergeCell ref="Z225:Z226"/>
    <mergeCell ref="V233:V235"/>
    <mergeCell ref="W233:W235"/>
    <mergeCell ref="G236:G243"/>
    <mergeCell ref="H236:H237"/>
    <mergeCell ref="I236:I243"/>
    <mergeCell ref="U225:U226"/>
    <mergeCell ref="Z213:Z217"/>
    <mergeCell ref="Z161:Z163"/>
    <mergeCell ref="Z154:Z156"/>
    <mergeCell ref="Z157:Z159"/>
    <mergeCell ref="Z74:Z79"/>
    <mergeCell ref="W178:W182"/>
    <mergeCell ref="Q103:Q106"/>
    <mergeCell ref="R103:R106"/>
    <mergeCell ref="S103:S106"/>
    <mergeCell ref="T103:T106"/>
    <mergeCell ref="U103:U106"/>
    <mergeCell ref="V103:V106"/>
    <mergeCell ref="U198:U199"/>
    <mergeCell ref="V198:V199"/>
    <mergeCell ref="Z188:Z192"/>
    <mergeCell ref="M74:M79"/>
    <mergeCell ref="G89:G94"/>
    <mergeCell ref="N74:N79"/>
    <mergeCell ref="N95:N98"/>
    <mergeCell ref="O95:O98"/>
    <mergeCell ref="P95:P98"/>
    <mergeCell ref="H83:H84"/>
    <mergeCell ref="R95:R98"/>
    <mergeCell ref="J236:J243"/>
    <mergeCell ref="T236:T237"/>
    <mergeCell ref="V236:V237"/>
    <mergeCell ref="W236:W237"/>
    <mergeCell ref="C230:C235"/>
    <mergeCell ref="G230:G235"/>
    <mergeCell ref="I230:I235"/>
    <mergeCell ref="J230:J235"/>
    <mergeCell ref="T233:T235"/>
    <mergeCell ref="T225:T226"/>
    <mergeCell ref="V225:V226"/>
    <mergeCell ref="W225:W226"/>
    <mergeCell ref="L223:L229"/>
    <mergeCell ref="O233:O235"/>
    <mergeCell ref="U233:U235"/>
    <mergeCell ref="C89:C94"/>
    <mergeCell ref="C103:C106"/>
    <mergeCell ref="C99:C102"/>
    <mergeCell ref="P208:P212"/>
    <mergeCell ref="O240:O243"/>
    <mergeCell ref="T240:T243"/>
    <mergeCell ref="V240:V243"/>
    <mergeCell ref="U240:U243"/>
    <mergeCell ref="H112:H115"/>
    <mergeCell ref="I111:I115"/>
    <mergeCell ref="J111:J115"/>
    <mergeCell ref="N111:N115"/>
    <mergeCell ref="S230:S235"/>
    <mergeCell ref="H151:H153"/>
    <mergeCell ref="G116:G120"/>
    <mergeCell ref="H118:H120"/>
    <mergeCell ref="S95:S98"/>
    <mergeCell ref="C85:C88"/>
    <mergeCell ref="G85:G88"/>
    <mergeCell ref="I85:I88"/>
    <mergeCell ref="J85:J88"/>
    <mergeCell ref="K85:K88"/>
    <mergeCell ref="L85:L88"/>
    <mergeCell ref="M85:M88"/>
    <mergeCell ref="N85:N88"/>
    <mergeCell ref="O85:O88"/>
    <mergeCell ref="Y230:Y235"/>
    <mergeCell ref="C256:C261"/>
    <mergeCell ref="G256:G261"/>
    <mergeCell ref="I256:I261"/>
    <mergeCell ref="J256:J261"/>
    <mergeCell ref="T251:T252"/>
    <mergeCell ref="V251:V252"/>
    <mergeCell ref="W251:W252"/>
    <mergeCell ref="O225:O226"/>
    <mergeCell ref="C250:C255"/>
    <mergeCell ref="G250:G255"/>
    <mergeCell ref="I250:I255"/>
    <mergeCell ref="J250:J255"/>
    <mergeCell ref="C244:C249"/>
    <mergeCell ref="G244:G249"/>
    <mergeCell ref="I244:I249"/>
    <mergeCell ref="J244:J249"/>
    <mergeCell ref="W244:W249"/>
    <mergeCell ref="X244:X249"/>
    <mergeCell ref="O253:O255"/>
    <mergeCell ref="T253:T255"/>
    <mergeCell ref="U253:U255"/>
    <mergeCell ref="V253:V255"/>
    <mergeCell ref="S250:S255"/>
    <mergeCell ref="W253:W255"/>
    <mergeCell ref="R236:R243"/>
    <mergeCell ref="P250:P255"/>
    <mergeCell ref="Q250:Q255"/>
    <mergeCell ref="R250:R255"/>
    <mergeCell ref="P256:P261"/>
    <mergeCell ref="Q256:Q261"/>
    <mergeCell ref="Y236:Y243"/>
    <mergeCell ref="Z236:Z237"/>
    <mergeCell ref="H248:H249"/>
    <mergeCell ref="K250:K255"/>
    <mergeCell ref="L250:L255"/>
    <mergeCell ref="M250:M255"/>
    <mergeCell ref="Z107:Z110"/>
    <mergeCell ref="A223:A261"/>
    <mergeCell ref="H260:H261"/>
    <mergeCell ref="K256:K261"/>
    <mergeCell ref="L256:L261"/>
    <mergeCell ref="M256:M261"/>
    <mergeCell ref="N256:N261"/>
    <mergeCell ref="S256:S261"/>
    <mergeCell ref="Y256:Y261"/>
    <mergeCell ref="T223:T224"/>
    <mergeCell ref="U223:U224"/>
    <mergeCell ref="V223:V224"/>
    <mergeCell ref="W223:W224"/>
    <mergeCell ref="X223:X224"/>
    <mergeCell ref="O244:O249"/>
    <mergeCell ref="P244:P249"/>
    <mergeCell ref="Q244:Q249"/>
    <mergeCell ref="C236:C243"/>
    <mergeCell ref="Y250:Y255"/>
    <mergeCell ref="B223:B261"/>
    <mergeCell ref="H223:H224"/>
    <mergeCell ref="O223:O224"/>
    <mergeCell ref="K230:K235"/>
    <mergeCell ref="L230:L235"/>
    <mergeCell ref="M230:M235"/>
    <mergeCell ref="N230:N235"/>
    <mergeCell ref="Z251:Z252"/>
    <mergeCell ref="K244:K249"/>
    <mergeCell ref="L244:L249"/>
    <mergeCell ref="M244:M249"/>
    <mergeCell ref="N244:N249"/>
    <mergeCell ref="S244:S249"/>
    <mergeCell ref="Y244:Y249"/>
    <mergeCell ref="R244:R249"/>
    <mergeCell ref="T244:T249"/>
    <mergeCell ref="U244:U249"/>
    <mergeCell ref="V244:V249"/>
    <mergeCell ref="K236:K241"/>
    <mergeCell ref="L236:L241"/>
    <mergeCell ref="M236:M241"/>
    <mergeCell ref="H227:H229"/>
    <mergeCell ref="O227:O229"/>
    <mergeCell ref="T227:T229"/>
    <mergeCell ref="U227:U229"/>
    <mergeCell ref="V227:V229"/>
    <mergeCell ref="W227:W229"/>
    <mergeCell ref="X227:X229"/>
    <mergeCell ref="Z227:Z229"/>
    <mergeCell ref="H241:H243"/>
    <mergeCell ref="N250:N255"/>
    <mergeCell ref="A58:A110"/>
    <mergeCell ref="B58:B110"/>
    <mergeCell ref="C107:C110"/>
    <mergeCell ref="G107:G110"/>
    <mergeCell ref="I107:I110"/>
    <mergeCell ref="J107:J110"/>
    <mergeCell ref="N107:N110"/>
    <mergeCell ref="O107:O110"/>
    <mergeCell ref="P107:P110"/>
    <mergeCell ref="S107:S110"/>
    <mergeCell ref="T107:T110"/>
    <mergeCell ref="U107:U110"/>
    <mergeCell ref="V107:V110"/>
    <mergeCell ref="W107:W110"/>
    <mergeCell ref="X107:X110"/>
    <mergeCell ref="Y107:Y110"/>
    <mergeCell ref="Y183:Y187"/>
    <mergeCell ref="I74:I79"/>
    <mergeCell ref="J74:J79"/>
    <mergeCell ref="K74:K79"/>
    <mergeCell ref="L74:L79"/>
    <mergeCell ref="Y145:Y159"/>
    <mergeCell ref="A111:A144"/>
    <mergeCell ref="B111:B144"/>
    <mergeCell ref="C111:C115"/>
    <mergeCell ref="C116:C120"/>
    <mergeCell ref="C121:C125"/>
    <mergeCell ref="C126:C130"/>
    <mergeCell ref="C131:C135"/>
    <mergeCell ref="C136:C139"/>
    <mergeCell ref="C140:C144"/>
    <mergeCell ref="G111:G115"/>
    <mergeCell ref="X240:X243"/>
    <mergeCell ref="W240:W243"/>
    <mergeCell ref="Z240:Z243"/>
    <mergeCell ref="X233:X235"/>
    <mergeCell ref="Z233:Z235"/>
    <mergeCell ref="P223:P229"/>
    <mergeCell ref="Q223:Q229"/>
    <mergeCell ref="R223:R229"/>
    <mergeCell ref="P230:P235"/>
    <mergeCell ref="Q230:Q235"/>
    <mergeCell ref="R230:R235"/>
    <mergeCell ref="P236:P243"/>
    <mergeCell ref="Q236:Q243"/>
    <mergeCell ref="H194:H197"/>
    <mergeCell ref="Z193:Z197"/>
    <mergeCell ref="Z253:Z255"/>
    <mergeCell ref="O257:O261"/>
    <mergeCell ref="T257:T261"/>
    <mergeCell ref="U257:U261"/>
    <mergeCell ref="V257:V261"/>
    <mergeCell ref="W257:W261"/>
    <mergeCell ref="X257:X261"/>
    <mergeCell ref="Z257:Z261"/>
    <mergeCell ref="O251:O252"/>
    <mergeCell ref="X253:X255"/>
    <mergeCell ref="U251:U252"/>
    <mergeCell ref="X251:X252"/>
    <mergeCell ref="N236:N243"/>
    <mergeCell ref="O236:O237"/>
    <mergeCell ref="S236:S243"/>
    <mergeCell ref="U236:U237"/>
    <mergeCell ref="X236:X237"/>
    <mergeCell ref="U111:U115"/>
    <mergeCell ref="V111:V115"/>
    <mergeCell ref="W111:W115"/>
    <mergeCell ref="X111:X115"/>
    <mergeCell ref="Y111:Y115"/>
    <mergeCell ref="Z111:Z115"/>
    <mergeCell ref="T116:T120"/>
    <mergeCell ref="U116:U120"/>
    <mergeCell ref="V116:V120"/>
    <mergeCell ref="W116:W120"/>
    <mergeCell ref="Z223:Z224"/>
    <mergeCell ref="P213:P217"/>
    <mergeCell ref="P218:P222"/>
    <mergeCell ref="U193:U197"/>
    <mergeCell ref="V193:V197"/>
    <mergeCell ref="X193:X197"/>
    <mergeCell ref="S111:S115"/>
    <mergeCell ref="V154:V156"/>
    <mergeCell ref="X154:X156"/>
    <mergeCell ref="Q160:Q163"/>
    <mergeCell ref="R160:R163"/>
    <mergeCell ref="S160:S163"/>
    <mergeCell ref="Y160:Y163"/>
    <mergeCell ref="Q164:Q168"/>
    <mergeCell ref="R164:R168"/>
    <mergeCell ref="S164:S168"/>
    <mergeCell ref="V180:V182"/>
    <mergeCell ref="U203:U204"/>
    <mergeCell ref="Y198:Y202"/>
    <mergeCell ref="W203:W207"/>
    <mergeCell ref="Y203:Y207"/>
    <mergeCell ref="Y188:Y192"/>
    <mergeCell ref="O111:O115"/>
    <mergeCell ref="P149:P153"/>
    <mergeCell ref="P111:P115"/>
    <mergeCell ref="R111:R115"/>
    <mergeCell ref="T164:T168"/>
    <mergeCell ref="U164:U168"/>
    <mergeCell ref="V164:V168"/>
    <mergeCell ref="Z126:Z130"/>
    <mergeCell ref="Q95:Q98"/>
    <mergeCell ref="A145:A159"/>
    <mergeCell ref="B145:B159"/>
    <mergeCell ref="C145:C148"/>
    <mergeCell ref="V131:V135"/>
    <mergeCell ref="Z198:Z199"/>
    <mergeCell ref="X200:X202"/>
    <mergeCell ref="Z200:Z202"/>
    <mergeCell ref="O203:O207"/>
    <mergeCell ref="P203:P207"/>
    <mergeCell ref="Q203:Q207"/>
    <mergeCell ref="R203:R207"/>
    <mergeCell ref="V203:V207"/>
    <mergeCell ref="X203:X207"/>
    <mergeCell ref="Z203:Z207"/>
    <mergeCell ref="Y193:Y197"/>
    <mergeCell ref="W198:W202"/>
    <mergeCell ref="U205:U207"/>
    <mergeCell ref="I203:I207"/>
    <mergeCell ref="J203:J207"/>
    <mergeCell ref="L198:L202"/>
    <mergeCell ref="S154:S156"/>
    <mergeCell ref="T154:T156"/>
    <mergeCell ref="U154:U156"/>
    <mergeCell ref="I116:I120"/>
    <mergeCell ref="J116:J120"/>
    <mergeCell ref="N116:N120"/>
    <mergeCell ref="O116:O120"/>
    <mergeCell ref="P116:P120"/>
    <mergeCell ref="Q116:Q120"/>
    <mergeCell ref="R116:R120"/>
    <mergeCell ref="S116:S120"/>
    <mergeCell ref="H138:H139"/>
    <mergeCell ref="I136:I139"/>
    <mergeCell ref="J136:J139"/>
    <mergeCell ref="X116:X120"/>
    <mergeCell ref="Y116:Y120"/>
    <mergeCell ref="Z116:Z120"/>
    <mergeCell ref="G121:G125"/>
    <mergeCell ref="H123:H125"/>
    <mergeCell ref="I121:I125"/>
    <mergeCell ref="G131:G135"/>
    <mergeCell ref="H132:H135"/>
    <mergeCell ref="I131:I135"/>
    <mergeCell ref="J131:J135"/>
    <mergeCell ref="N131:N135"/>
    <mergeCell ref="O131:O135"/>
    <mergeCell ref="P131:P135"/>
    <mergeCell ref="Q131:Q135"/>
    <mergeCell ref="R131:R135"/>
    <mergeCell ref="S131:S135"/>
    <mergeCell ref="T131:T135"/>
    <mergeCell ref="U131:U135"/>
    <mergeCell ref="Z131:Z135"/>
    <mergeCell ref="S136:S139"/>
    <mergeCell ref="T136:T139"/>
    <mergeCell ref="J121:J125"/>
    <mergeCell ref="N121:N125"/>
    <mergeCell ref="O121:O125"/>
    <mergeCell ref="P121:P125"/>
    <mergeCell ref="Q121:Q125"/>
    <mergeCell ref="R121:R125"/>
    <mergeCell ref="S121:S125"/>
    <mergeCell ref="T121:T125"/>
    <mergeCell ref="U121:U125"/>
    <mergeCell ref="V121:V125"/>
    <mergeCell ref="W121:W125"/>
    <mergeCell ref="X121:X125"/>
    <mergeCell ref="Y121:Y125"/>
    <mergeCell ref="Z121:Z125"/>
    <mergeCell ref="G126:G130"/>
    <mergeCell ref="H127:H130"/>
    <mergeCell ref="I126:I130"/>
    <mergeCell ref="J126:J130"/>
    <mergeCell ref="N126:N130"/>
    <mergeCell ref="O126:O130"/>
    <mergeCell ref="P126:P130"/>
    <mergeCell ref="Q126:Q130"/>
    <mergeCell ref="R126:R130"/>
    <mergeCell ref="T126:T130"/>
    <mergeCell ref="S126:S130"/>
    <mergeCell ref="U126:U130"/>
    <mergeCell ref="V126:V130"/>
    <mergeCell ref="W126:W130"/>
    <mergeCell ref="X126:X130"/>
    <mergeCell ref="Y126:Y130"/>
  </mergeCells>
  <conditionalFormatting sqref="N18">
    <cfRule type="containsText" dxfId="339" priority="747" stopIfTrue="1" operator="containsText" text="BAJA">
      <formula>NOT(ISERROR(SEARCH("BAJA",N18)))</formula>
    </cfRule>
    <cfRule type="containsText" dxfId="338" priority="748" stopIfTrue="1" operator="containsText" text="MODERADA">
      <formula>NOT(ISERROR(SEARCH("MODERADA",N18)))</formula>
    </cfRule>
    <cfRule type="containsText" dxfId="337" priority="749" stopIfTrue="1" operator="containsText" text="ALTA">
      <formula>NOT(ISERROR(SEARCH("ALTA",N18)))</formula>
    </cfRule>
    <cfRule type="containsText" dxfId="336" priority="750" stopIfTrue="1" operator="containsText" text="EXTREMA">
      <formula>NOT(ISERROR(SEARCH("EXTREMA",N18)))</formula>
    </cfRule>
  </conditionalFormatting>
  <conditionalFormatting sqref="S18">
    <cfRule type="containsText" dxfId="335" priority="557" stopIfTrue="1" operator="containsText" text="BAJA">
      <formula>NOT(ISERROR(SEARCH("BAJA",S18)))</formula>
    </cfRule>
    <cfRule type="containsText" dxfId="334" priority="558" stopIfTrue="1" operator="containsText" text="MODERADA">
      <formula>NOT(ISERROR(SEARCH("MODERADA",S18)))</formula>
    </cfRule>
    <cfRule type="containsText" dxfId="333" priority="559" stopIfTrue="1" operator="containsText" text="ALTA">
      <formula>NOT(ISERROR(SEARCH("ALTA",S18)))</formula>
    </cfRule>
    <cfRule type="containsText" dxfId="332" priority="560" stopIfTrue="1" operator="containsText" text="EXTREMA">
      <formula>NOT(ISERROR(SEARCH("EXTREMA",S18)))</formula>
    </cfRule>
  </conditionalFormatting>
  <conditionalFormatting sqref="N23:O23">
    <cfRule type="containsText" dxfId="331" priority="541" stopIfTrue="1" operator="containsText" text="BAJA">
      <formula>NOT(ISERROR(SEARCH("BAJA",N23)))</formula>
    </cfRule>
    <cfRule type="containsText" dxfId="330" priority="542" stopIfTrue="1" operator="containsText" text="MODERADA">
      <formula>NOT(ISERROR(SEARCH("MODERADA",N23)))</formula>
    </cfRule>
    <cfRule type="containsText" dxfId="329" priority="543" stopIfTrue="1" operator="containsText" text="ALTA">
      <formula>NOT(ISERROR(SEARCH("ALTA",N23)))</formula>
    </cfRule>
    <cfRule type="containsText" dxfId="328" priority="544" stopIfTrue="1" operator="containsText" text="EXTREMA">
      <formula>NOT(ISERROR(SEARCH("EXTREMA",N23)))</formula>
    </cfRule>
  </conditionalFormatting>
  <conditionalFormatting sqref="Z23:Z24">
    <cfRule type="containsText" dxfId="327" priority="537" stopIfTrue="1" operator="containsText" text="EXTREMA">
      <formula>NOT(ISERROR(SEARCH("EXTREMA",Z23)))</formula>
    </cfRule>
    <cfRule type="containsText" dxfId="326" priority="538" stopIfTrue="1" operator="containsText" text="ALTA">
      <formula>NOT(ISERROR(SEARCH("ALTA",Z23)))</formula>
    </cfRule>
    <cfRule type="containsText" dxfId="325" priority="539" stopIfTrue="1" operator="containsText" text="MODERADA">
      <formula>NOT(ISERROR(SEARCH("MODERADA",Z23)))</formula>
    </cfRule>
    <cfRule type="containsText" dxfId="324" priority="540" stopIfTrue="1" operator="containsText" text="BAJA">
      <formula>NOT(ISERROR(SEARCH("BAJA",Z23)))</formula>
    </cfRule>
  </conditionalFormatting>
  <conditionalFormatting sqref="Z28">
    <cfRule type="containsText" dxfId="323" priority="529" stopIfTrue="1" operator="containsText" text="EXTREMA">
      <formula>NOT(ISERROR(SEARCH("EXTREMA",Z28)))</formula>
    </cfRule>
    <cfRule type="containsText" dxfId="322" priority="530" stopIfTrue="1" operator="containsText" text="ALTA">
      <formula>NOT(ISERROR(SEARCH("ALTA",Z28)))</formula>
    </cfRule>
    <cfRule type="containsText" dxfId="321" priority="531" stopIfTrue="1" operator="containsText" text="MODERADA">
      <formula>NOT(ISERROR(SEARCH("MODERADA",Z28)))</formula>
    </cfRule>
    <cfRule type="containsText" dxfId="320" priority="532" stopIfTrue="1" operator="containsText" text="BAJA">
      <formula>NOT(ISERROR(SEARCH("BAJA",Z28)))</formula>
    </cfRule>
  </conditionalFormatting>
  <conditionalFormatting sqref="N28 N33 N38">
    <cfRule type="containsText" dxfId="319" priority="533" stopIfTrue="1" operator="containsText" text="BAJA">
      <formula>NOT(ISERROR(SEARCH("BAJA",N28)))</formula>
    </cfRule>
    <cfRule type="containsText" dxfId="318" priority="534" stopIfTrue="1" operator="containsText" text="MODERADA">
      <formula>NOT(ISERROR(SEARCH("MODERADA",N28)))</formula>
    </cfRule>
    <cfRule type="containsText" dxfId="317" priority="535" stopIfTrue="1" operator="containsText" text="ALTA">
      <formula>NOT(ISERROR(SEARCH("ALTA",N28)))</formula>
    </cfRule>
    <cfRule type="containsText" dxfId="316" priority="536" stopIfTrue="1" operator="containsText" text="EXTREMA">
      <formula>NOT(ISERROR(SEARCH("EXTREMA",N28)))</formula>
    </cfRule>
  </conditionalFormatting>
  <conditionalFormatting sqref="Z33">
    <cfRule type="containsText" dxfId="315" priority="521" stopIfTrue="1" operator="containsText" text="EXTREMA">
      <formula>NOT(ISERROR(SEARCH("EXTREMA",Z33)))</formula>
    </cfRule>
    <cfRule type="containsText" dxfId="314" priority="522" stopIfTrue="1" operator="containsText" text="ALTA">
      <formula>NOT(ISERROR(SEARCH("ALTA",Z33)))</formula>
    </cfRule>
    <cfRule type="containsText" dxfId="313" priority="523" stopIfTrue="1" operator="containsText" text="MODERADA">
      <formula>NOT(ISERROR(SEARCH("MODERADA",Z33)))</formula>
    </cfRule>
    <cfRule type="containsText" dxfId="312" priority="524" stopIfTrue="1" operator="containsText" text="BAJA">
      <formula>NOT(ISERROR(SEARCH("BAJA",Z33)))</formula>
    </cfRule>
  </conditionalFormatting>
  <conditionalFormatting sqref="O33">
    <cfRule type="containsText" dxfId="311" priority="525" stopIfTrue="1" operator="containsText" text="BAJA">
      <formula>NOT(ISERROR(SEARCH("BAJA",O33)))</formula>
    </cfRule>
    <cfRule type="containsText" dxfId="310" priority="526" stopIfTrue="1" operator="containsText" text="MODERADA">
      <formula>NOT(ISERROR(SEARCH("MODERADA",O33)))</formula>
    </cfRule>
    <cfRule type="containsText" dxfId="309" priority="527" stopIfTrue="1" operator="containsText" text="ALTA">
      <formula>NOT(ISERROR(SEARCH("ALTA",O33)))</formula>
    </cfRule>
    <cfRule type="containsText" dxfId="308" priority="528" stopIfTrue="1" operator="containsText" text="EXTREMA">
      <formula>NOT(ISERROR(SEARCH("EXTREMA",O33)))</formula>
    </cfRule>
  </conditionalFormatting>
  <conditionalFormatting sqref="Z38">
    <cfRule type="containsText" dxfId="307" priority="513" stopIfTrue="1" operator="containsText" text="EXTREMA">
      <formula>NOT(ISERROR(SEARCH("EXTREMA",Z38)))</formula>
    </cfRule>
    <cfRule type="containsText" dxfId="306" priority="514" stopIfTrue="1" operator="containsText" text="ALTA">
      <formula>NOT(ISERROR(SEARCH("ALTA",Z38)))</formula>
    </cfRule>
    <cfRule type="containsText" dxfId="305" priority="515" stopIfTrue="1" operator="containsText" text="MODERADA">
      <formula>NOT(ISERROR(SEARCH("MODERADA",Z38)))</formula>
    </cfRule>
    <cfRule type="containsText" dxfId="304" priority="516" stopIfTrue="1" operator="containsText" text="BAJA">
      <formula>NOT(ISERROR(SEARCH("BAJA",Z38)))</formula>
    </cfRule>
  </conditionalFormatting>
  <conditionalFormatting sqref="O38">
    <cfRule type="containsText" dxfId="303" priority="517" stopIfTrue="1" operator="containsText" text="BAJA">
      <formula>NOT(ISERROR(SEARCH("BAJA",O38)))</formula>
    </cfRule>
    <cfRule type="containsText" dxfId="302" priority="518" stopIfTrue="1" operator="containsText" text="MODERADA">
      <formula>NOT(ISERROR(SEARCH("MODERADA",O38)))</formula>
    </cfRule>
    <cfRule type="containsText" dxfId="301" priority="519" stopIfTrue="1" operator="containsText" text="ALTA">
      <formula>NOT(ISERROR(SEARCH("ALTA",O38)))</formula>
    </cfRule>
    <cfRule type="containsText" dxfId="300" priority="520" stopIfTrue="1" operator="containsText" text="EXTREMA">
      <formula>NOT(ISERROR(SEARCH("EXTREMA",O38)))</formula>
    </cfRule>
  </conditionalFormatting>
  <conditionalFormatting sqref="Z48 Z53:Z57">
    <cfRule type="containsText" dxfId="299" priority="497" stopIfTrue="1" operator="containsText" text="EXTREMA">
      <formula>NOT(ISERROR(SEARCH("EXTREMA",Z48)))</formula>
    </cfRule>
    <cfRule type="containsText" dxfId="298" priority="498" stopIfTrue="1" operator="containsText" text="ALTA">
      <formula>NOT(ISERROR(SEARCH("ALTA",Z48)))</formula>
    </cfRule>
    <cfRule type="containsText" dxfId="297" priority="499" stopIfTrue="1" operator="containsText" text="MODERADA">
      <formula>NOT(ISERROR(SEARCH("MODERADA",Z48)))</formula>
    </cfRule>
    <cfRule type="containsText" dxfId="296" priority="500" stopIfTrue="1" operator="containsText" text="BAJA">
      <formula>NOT(ISERROR(SEARCH("BAJA",Z48)))</formula>
    </cfRule>
  </conditionalFormatting>
  <conditionalFormatting sqref="N48 N53:O53">
    <cfRule type="containsText" dxfId="295" priority="501" stopIfTrue="1" operator="containsText" text="BAJA">
      <formula>NOT(ISERROR(SEARCH("BAJA",N48)))</formula>
    </cfRule>
    <cfRule type="containsText" dxfId="294" priority="502" stopIfTrue="1" operator="containsText" text="MODERADA">
      <formula>NOT(ISERROR(SEARCH("MODERADA",N48)))</formula>
    </cfRule>
    <cfRule type="containsText" dxfId="293" priority="503" stopIfTrue="1" operator="containsText" text="ALTA">
      <formula>NOT(ISERROR(SEARCH("ALTA",N48)))</formula>
    </cfRule>
    <cfRule type="containsText" dxfId="292" priority="504" stopIfTrue="1" operator="containsText" text="EXTREMA">
      <formula>NOT(ISERROR(SEARCH("EXTREMA",N48)))</formula>
    </cfRule>
  </conditionalFormatting>
  <conditionalFormatting sqref="Z58">
    <cfRule type="containsText" dxfId="291" priority="489" stopIfTrue="1" operator="containsText" text="EXTREMA">
      <formula>NOT(ISERROR(SEARCH("EXTREMA",Z58)))</formula>
    </cfRule>
    <cfRule type="containsText" dxfId="290" priority="490" stopIfTrue="1" operator="containsText" text="ALTA">
      <formula>NOT(ISERROR(SEARCH("ALTA",Z58)))</formula>
    </cfRule>
    <cfRule type="containsText" dxfId="289" priority="491" stopIfTrue="1" operator="containsText" text="MODERADA">
      <formula>NOT(ISERROR(SEARCH("MODERADA",Z58)))</formula>
    </cfRule>
    <cfRule type="containsText" dxfId="288" priority="492" stopIfTrue="1" operator="containsText" text="BAJA">
      <formula>NOT(ISERROR(SEARCH("BAJA",Z58)))</formula>
    </cfRule>
  </conditionalFormatting>
  <conditionalFormatting sqref="N58:O58 N62 N69 N74 N80 N85 N89">
    <cfRule type="containsText" dxfId="287" priority="493" stopIfTrue="1" operator="containsText" text="BAJA">
      <formula>NOT(ISERROR(SEARCH("BAJA",N58)))</formula>
    </cfRule>
    <cfRule type="containsText" dxfId="286" priority="494" stopIfTrue="1" operator="containsText" text="MODERADA">
      <formula>NOT(ISERROR(SEARCH("MODERADA",N58)))</formula>
    </cfRule>
    <cfRule type="containsText" dxfId="285" priority="495" stopIfTrue="1" operator="containsText" text="ALTA">
      <formula>NOT(ISERROR(SEARCH("ALTA",N58)))</formula>
    </cfRule>
    <cfRule type="containsText" dxfId="284" priority="496" stopIfTrue="1" operator="containsText" text="EXTREMA">
      <formula>NOT(ISERROR(SEARCH("EXTREMA",N58)))</formula>
    </cfRule>
  </conditionalFormatting>
  <conditionalFormatting sqref="O62">
    <cfRule type="containsText" dxfId="283" priority="485" stopIfTrue="1" operator="containsText" text="BAJA">
      <formula>NOT(ISERROR(SEARCH("BAJA",O62)))</formula>
    </cfRule>
    <cfRule type="containsText" dxfId="282" priority="486" stopIfTrue="1" operator="containsText" text="MODERADA">
      <formula>NOT(ISERROR(SEARCH("MODERADA",O62)))</formula>
    </cfRule>
    <cfRule type="containsText" dxfId="281" priority="487" stopIfTrue="1" operator="containsText" text="ALTA">
      <formula>NOT(ISERROR(SEARCH("ALTA",O62)))</formula>
    </cfRule>
    <cfRule type="containsText" dxfId="280" priority="488" stopIfTrue="1" operator="containsText" text="EXTREMA">
      <formula>NOT(ISERROR(SEARCH("EXTREMA",O62)))</formula>
    </cfRule>
  </conditionalFormatting>
  <conditionalFormatting sqref="O85">
    <cfRule type="containsText" dxfId="279" priority="481" stopIfTrue="1" operator="containsText" text="BAJA">
      <formula>NOT(ISERROR(SEARCH("BAJA",O85)))</formula>
    </cfRule>
    <cfRule type="containsText" dxfId="278" priority="482" stopIfTrue="1" operator="containsText" text="MODERADA">
      <formula>NOT(ISERROR(SEARCH("MODERADA",O85)))</formula>
    </cfRule>
    <cfRule type="containsText" dxfId="277" priority="483" stopIfTrue="1" operator="containsText" text="ALTA">
      <formula>NOT(ISERROR(SEARCH("ALTA",O85)))</formula>
    </cfRule>
    <cfRule type="containsText" dxfId="276" priority="484" stopIfTrue="1" operator="containsText" text="EXTREMA">
      <formula>NOT(ISERROR(SEARCH("EXTREMA",O85)))</formula>
    </cfRule>
  </conditionalFormatting>
  <conditionalFormatting sqref="O69">
    <cfRule type="containsText" dxfId="275" priority="477" stopIfTrue="1" operator="containsText" text="BAJA">
      <formula>NOT(ISERROR(SEARCH("BAJA",O69)))</formula>
    </cfRule>
    <cfRule type="containsText" dxfId="274" priority="478" stopIfTrue="1" operator="containsText" text="MODERADA">
      <formula>NOT(ISERROR(SEARCH("MODERADA",O69)))</formula>
    </cfRule>
    <cfRule type="containsText" dxfId="273" priority="479" stopIfTrue="1" operator="containsText" text="ALTA">
      <formula>NOT(ISERROR(SEARCH("ALTA",O69)))</formula>
    </cfRule>
    <cfRule type="containsText" dxfId="272" priority="480" stopIfTrue="1" operator="containsText" text="EXTREMA">
      <formula>NOT(ISERROR(SEARCH("EXTREMA",O69)))</formula>
    </cfRule>
  </conditionalFormatting>
  <conditionalFormatting sqref="O80">
    <cfRule type="containsText" dxfId="271" priority="465" stopIfTrue="1" operator="containsText" text="BAJA">
      <formula>NOT(ISERROR(SEARCH("BAJA",O80)))</formula>
    </cfRule>
    <cfRule type="containsText" dxfId="270" priority="466" stopIfTrue="1" operator="containsText" text="MODERADA">
      <formula>NOT(ISERROR(SEARCH("MODERADA",O80)))</formula>
    </cfRule>
    <cfRule type="containsText" dxfId="269" priority="467" stopIfTrue="1" operator="containsText" text="ALTA">
      <formula>NOT(ISERROR(SEARCH("ALTA",O80)))</formula>
    </cfRule>
    <cfRule type="containsText" dxfId="268" priority="468" stopIfTrue="1" operator="containsText" text="EXTREMA">
      <formula>NOT(ISERROR(SEARCH("EXTREMA",O80)))</formula>
    </cfRule>
  </conditionalFormatting>
  <conditionalFormatting sqref="N95">
    <cfRule type="containsText" dxfId="267" priority="461" stopIfTrue="1" operator="containsText" text="BAJA">
      <formula>NOT(ISERROR(SEARCH("BAJA",N95)))</formula>
    </cfRule>
    <cfRule type="containsText" dxfId="266" priority="462" stopIfTrue="1" operator="containsText" text="MODERADA">
      <formula>NOT(ISERROR(SEARCH("MODERADA",N95)))</formula>
    </cfRule>
    <cfRule type="containsText" dxfId="265" priority="463" stopIfTrue="1" operator="containsText" text="ALTA">
      <formula>NOT(ISERROR(SEARCH("ALTA",N95)))</formula>
    </cfRule>
    <cfRule type="containsText" dxfId="264" priority="464" stopIfTrue="1" operator="containsText" text="EXTREMA">
      <formula>NOT(ISERROR(SEARCH("EXTREMA",N95)))</formula>
    </cfRule>
  </conditionalFormatting>
  <conditionalFormatting sqref="O95">
    <cfRule type="containsText" dxfId="263" priority="457" stopIfTrue="1" operator="containsText" text="BAJA">
      <formula>NOT(ISERROR(SEARCH("BAJA",O95)))</formula>
    </cfRule>
    <cfRule type="containsText" dxfId="262" priority="458" stopIfTrue="1" operator="containsText" text="MODERADA">
      <formula>NOT(ISERROR(SEARCH("MODERADA",O95)))</formula>
    </cfRule>
    <cfRule type="containsText" dxfId="261" priority="459" stopIfTrue="1" operator="containsText" text="ALTA">
      <formula>NOT(ISERROR(SEARCH("ALTA",O95)))</formula>
    </cfRule>
    <cfRule type="containsText" dxfId="260" priority="460" stopIfTrue="1" operator="containsText" text="EXTREMA">
      <formula>NOT(ISERROR(SEARCH("EXTREMA",O95)))</formula>
    </cfRule>
  </conditionalFormatting>
  <conditionalFormatting sqref="N99">
    <cfRule type="containsText" dxfId="259" priority="453" stopIfTrue="1" operator="containsText" text="BAJA">
      <formula>NOT(ISERROR(SEARCH("BAJA",N99)))</formula>
    </cfRule>
    <cfRule type="containsText" dxfId="258" priority="454" stopIfTrue="1" operator="containsText" text="MODERADA">
      <formula>NOT(ISERROR(SEARCH("MODERADA",N99)))</formula>
    </cfRule>
    <cfRule type="containsText" dxfId="257" priority="455" stopIfTrue="1" operator="containsText" text="ALTA">
      <formula>NOT(ISERROR(SEARCH("ALTA",N99)))</formula>
    </cfRule>
    <cfRule type="containsText" dxfId="256" priority="456" stopIfTrue="1" operator="containsText" text="EXTREMA">
      <formula>NOT(ISERROR(SEARCH("EXTREMA",N99)))</formula>
    </cfRule>
  </conditionalFormatting>
  <conditionalFormatting sqref="O99">
    <cfRule type="containsText" dxfId="255" priority="449" stopIfTrue="1" operator="containsText" text="BAJA">
      <formula>NOT(ISERROR(SEARCH("BAJA",O99)))</formula>
    </cfRule>
    <cfRule type="containsText" dxfId="254" priority="450" stopIfTrue="1" operator="containsText" text="MODERADA">
      <formula>NOT(ISERROR(SEARCH("MODERADA",O99)))</formula>
    </cfRule>
    <cfRule type="containsText" dxfId="253" priority="451" stopIfTrue="1" operator="containsText" text="ALTA">
      <formula>NOT(ISERROR(SEARCH("ALTA",O99)))</formula>
    </cfRule>
    <cfRule type="containsText" dxfId="252" priority="452" stopIfTrue="1" operator="containsText" text="EXTREMA">
      <formula>NOT(ISERROR(SEARCH("EXTREMA",O99)))</formula>
    </cfRule>
  </conditionalFormatting>
  <conditionalFormatting sqref="N103">
    <cfRule type="containsText" dxfId="251" priority="445" stopIfTrue="1" operator="containsText" text="BAJA">
      <formula>NOT(ISERROR(SEARCH("BAJA",N103)))</formula>
    </cfRule>
    <cfRule type="containsText" dxfId="250" priority="446" stopIfTrue="1" operator="containsText" text="MODERADA">
      <formula>NOT(ISERROR(SEARCH("MODERADA",N103)))</formula>
    </cfRule>
    <cfRule type="containsText" dxfId="249" priority="447" stopIfTrue="1" operator="containsText" text="ALTA">
      <formula>NOT(ISERROR(SEARCH("ALTA",N103)))</formula>
    </cfRule>
    <cfRule type="containsText" dxfId="248" priority="448" stopIfTrue="1" operator="containsText" text="EXTREMA">
      <formula>NOT(ISERROR(SEARCH("EXTREMA",N103)))</formula>
    </cfRule>
  </conditionalFormatting>
  <conditionalFormatting sqref="O103">
    <cfRule type="containsText" dxfId="247" priority="441" stopIfTrue="1" operator="containsText" text="BAJA">
      <formula>NOT(ISERROR(SEARCH("BAJA",O103)))</formula>
    </cfRule>
    <cfRule type="containsText" dxfId="246" priority="442" stopIfTrue="1" operator="containsText" text="MODERADA">
      <formula>NOT(ISERROR(SEARCH("MODERADA",O103)))</formula>
    </cfRule>
    <cfRule type="containsText" dxfId="245" priority="443" stopIfTrue="1" operator="containsText" text="ALTA">
      <formula>NOT(ISERROR(SEARCH("ALTA",O103)))</formula>
    </cfRule>
    <cfRule type="containsText" dxfId="244" priority="444" stopIfTrue="1" operator="containsText" text="EXTREMA">
      <formula>NOT(ISERROR(SEARCH("EXTREMA",O103)))</formula>
    </cfRule>
  </conditionalFormatting>
  <conditionalFormatting sqref="O89">
    <cfRule type="containsText" dxfId="243" priority="437" stopIfTrue="1" operator="containsText" text="BAJA">
      <formula>NOT(ISERROR(SEARCH("BAJA",O89)))</formula>
    </cfRule>
    <cfRule type="containsText" dxfId="242" priority="438" stopIfTrue="1" operator="containsText" text="MODERADA">
      <formula>NOT(ISERROR(SEARCH("MODERADA",O89)))</formula>
    </cfRule>
    <cfRule type="containsText" dxfId="241" priority="439" stopIfTrue="1" operator="containsText" text="ALTA">
      <formula>NOT(ISERROR(SEARCH("ALTA",O89)))</formula>
    </cfRule>
    <cfRule type="containsText" dxfId="240" priority="440" stopIfTrue="1" operator="containsText" text="EXTREMA">
      <formula>NOT(ISERROR(SEARCH("EXTREMA",O89)))</formula>
    </cfRule>
  </conditionalFormatting>
  <conditionalFormatting sqref="Z80">
    <cfRule type="containsText" dxfId="239" priority="433" stopIfTrue="1" operator="containsText" text="EXTREMA">
      <formula>NOT(ISERROR(SEARCH("EXTREMA",Z80)))</formula>
    </cfRule>
    <cfRule type="containsText" dxfId="238" priority="434" stopIfTrue="1" operator="containsText" text="ALTA">
      <formula>NOT(ISERROR(SEARCH("ALTA",Z80)))</formula>
    </cfRule>
    <cfRule type="containsText" dxfId="237" priority="435" stopIfTrue="1" operator="containsText" text="MODERADA">
      <formula>NOT(ISERROR(SEARCH("MODERADA",Z80)))</formula>
    </cfRule>
    <cfRule type="containsText" dxfId="236" priority="436" stopIfTrue="1" operator="containsText" text="BAJA">
      <formula>NOT(ISERROR(SEARCH("BAJA",Z80)))</formula>
    </cfRule>
  </conditionalFormatting>
  <conditionalFormatting sqref="Z62">
    <cfRule type="containsText" dxfId="235" priority="429" stopIfTrue="1" operator="containsText" text="EXTREMA">
      <formula>NOT(ISERROR(SEARCH("EXTREMA",Z62)))</formula>
    </cfRule>
    <cfRule type="containsText" dxfId="234" priority="430" stopIfTrue="1" operator="containsText" text="ALTA">
      <formula>NOT(ISERROR(SEARCH("ALTA",Z62)))</formula>
    </cfRule>
    <cfRule type="containsText" dxfId="233" priority="431" stopIfTrue="1" operator="containsText" text="MODERADA">
      <formula>NOT(ISERROR(SEARCH("MODERADA",Z62)))</formula>
    </cfRule>
    <cfRule type="containsText" dxfId="232" priority="432" stopIfTrue="1" operator="containsText" text="BAJA">
      <formula>NOT(ISERROR(SEARCH("BAJA",Z62)))</formula>
    </cfRule>
  </conditionalFormatting>
  <conditionalFormatting sqref="Z69">
    <cfRule type="containsText" dxfId="231" priority="425" stopIfTrue="1" operator="containsText" text="EXTREMA">
      <formula>NOT(ISERROR(SEARCH("EXTREMA",Z69)))</formula>
    </cfRule>
    <cfRule type="containsText" dxfId="230" priority="426" stopIfTrue="1" operator="containsText" text="ALTA">
      <formula>NOT(ISERROR(SEARCH("ALTA",Z69)))</formula>
    </cfRule>
    <cfRule type="containsText" dxfId="229" priority="427" stopIfTrue="1" operator="containsText" text="MODERADA">
      <formula>NOT(ISERROR(SEARCH("MODERADA",Z69)))</formula>
    </cfRule>
    <cfRule type="containsText" dxfId="228" priority="428" stopIfTrue="1" operator="containsText" text="BAJA">
      <formula>NOT(ISERROR(SEARCH("BAJA",Z69)))</formula>
    </cfRule>
  </conditionalFormatting>
  <conditionalFormatting sqref="Z74">
    <cfRule type="containsText" dxfId="227" priority="421" stopIfTrue="1" operator="containsText" text="EXTREMA">
      <formula>NOT(ISERROR(SEARCH("EXTREMA",Z74)))</formula>
    </cfRule>
    <cfRule type="containsText" dxfId="226" priority="422" stopIfTrue="1" operator="containsText" text="ALTA">
      <formula>NOT(ISERROR(SEARCH("ALTA",Z74)))</formula>
    </cfRule>
    <cfRule type="containsText" dxfId="225" priority="423" stopIfTrue="1" operator="containsText" text="MODERADA">
      <formula>NOT(ISERROR(SEARCH("MODERADA",Z74)))</formula>
    </cfRule>
    <cfRule type="containsText" dxfId="224" priority="424" stopIfTrue="1" operator="containsText" text="BAJA">
      <formula>NOT(ISERROR(SEARCH("BAJA",Z74)))</formula>
    </cfRule>
  </conditionalFormatting>
  <conditionalFormatting sqref="Z85">
    <cfRule type="containsText" dxfId="223" priority="417" stopIfTrue="1" operator="containsText" text="EXTREMA">
      <formula>NOT(ISERROR(SEARCH("EXTREMA",Z85)))</formula>
    </cfRule>
    <cfRule type="containsText" dxfId="222" priority="418" stopIfTrue="1" operator="containsText" text="ALTA">
      <formula>NOT(ISERROR(SEARCH("ALTA",Z85)))</formula>
    </cfRule>
    <cfRule type="containsText" dxfId="221" priority="419" stopIfTrue="1" operator="containsText" text="MODERADA">
      <formula>NOT(ISERROR(SEARCH("MODERADA",Z85)))</formula>
    </cfRule>
    <cfRule type="containsText" dxfId="220" priority="420" stopIfTrue="1" operator="containsText" text="BAJA">
      <formula>NOT(ISERROR(SEARCH("BAJA",Z85)))</formula>
    </cfRule>
  </conditionalFormatting>
  <conditionalFormatting sqref="Z89">
    <cfRule type="containsText" dxfId="219" priority="413" stopIfTrue="1" operator="containsText" text="EXTREMA">
      <formula>NOT(ISERROR(SEARCH("EXTREMA",Z89)))</formula>
    </cfRule>
    <cfRule type="containsText" dxfId="218" priority="414" stopIfTrue="1" operator="containsText" text="ALTA">
      <formula>NOT(ISERROR(SEARCH("ALTA",Z89)))</formula>
    </cfRule>
    <cfRule type="containsText" dxfId="217" priority="415" stopIfTrue="1" operator="containsText" text="MODERADA">
      <formula>NOT(ISERROR(SEARCH("MODERADA",Z89)))</formula>
    </cfRule>
    <cfRule type="containsText" dxfId="216" priority="416" stopIfTrue="1" operator="containsText" text="BAJA">
      <formula>NOT(ISERROR(SEARCH("BAJA",Z89)))</formula>
    </cfRule>
  </conditionalFormatting>
  <conditionalFormatting sqref="Z95">
    <cfRule type="containsText" dxfId="215" priority="409" stopIfTrue="1" operator="containsText" text="EXTREMA">
      <formula>NOT(ISERROR(SEARCH("EXTREMA",Z95)))</formula>
    </cfRule>
    <cfRule type="containsText" dxfId="214" priority="410" stopIfTrue="1" operator="containsText" text="ALTA">
      <formula>NOT(ISERROR(SEARCH("ALTA",Z95)))</formula>
    </cfRule>
    <cfRule type="containsText" dxfId="213" priority="411" stopIfTrue="1" operator="containsText" text="MODERADA">
      <formula>NOT(ISERROR(SEARCH("MODERADA",Z95)))</formula>
    </cfRule>
    <cfRule type="containsText" dxfId="212" priority="412" stopIfTrue="1" operator="containsText" text="BAJA">
      <formula>NOT(ISERROR(SEARCH("BAJA",Z95)))</formula>
    </cfRule>
  </conditionalFormatting>
  <conditionalFormatting sqref="Z99">
    <cfRule type="containsText" dxfId="211" priority="405" stopIfTrue="1" operator="containsText" text="EXTREMA">
      <formula>NOT(ISERROR(SEARCH("EXTREMA",Z99)))</formula>
    </cfRule>
    <cfRule type="containsText" dxfId="210" priority="406" stopIfTrue="1" operator="containsText" text="ALTA">
      <formula>NOT(ISERROR(SEARCH("ALTA",Z99)))</formula>
    </cfRule>
    <cfRule type="containsText" dxfId="209" priority="407" stopIfTrue="1" operator="containsText" text="MODERADA">
      <formula>NOT(ISERROR(SEARCH("MODERADA",Z99)))</formula>
    </cfRule>
    <cfRule type="containsText" dxfId="208" priority="408" stopIfTrue="1" operator="containsText" text="BAJA">
      <formula>NOT(ISERROR(SEARCH("BAJA",Z99)))</formula>
    </cfRule>
  </conditionalFormatting>
  <conditionalFormatting sqref="Z103">
    <cfRule type="containsText" dxfId="207" priority="401" stopIfTrue="1" operator="containsText" text="EXTREMA">
      <formula>NOT(ISERROR(SEARCH("EXTREMA",Z103)))</formula>
    </cfRule>
    <cfRule type="containsText" dxfId="206" priority="402" stopIfTrue="1" operator="containsText" text="ALTA">
      <formula>NOT(ISERROR(SEARCH("ALTA",Z103)))</formula>
    </cfRule>
    <cfRule type="containsText" dxfId="205" priority="403" stopIfTrue="1" operator="containsText" text="MODERADA">
      <formula>NOT(ISERROR(SEARCH("MODERADA",Z103)))</formula>
    </cfRule>
    <cfRule type="containsText" dxfId="204" priority="404" stopIfTrue="1" operator="containsText" text="BAJA">
      <formula>NOT(ISERROR(SEARCH("BAJA",Z103)))</formula>
    </cfRule>
  </conditionalFormatting>
  <conditionalFormatting sqref="Z145:Z148">
    <cfRule type="containsText" dxfId="203" priority="369" stopIfTrue="1" operator="containsText" text="EXTREMA">
      <formula>NOT(ISERROR(SEARCH("EXTREMA",Z145)))</formula>
    </cfRule>
    <cfRule type="containsText" dxfId="202" priority="370" stopIfTrue="1" operator="containsText" text="ALTA">
      <formula>NOT(ISERROR(SEARCH("ALTA",Z145)))</formula>
    </cfRule>
    <cfRule type="containsText" dxfId="201" priority="371" stopIfTrue="1" operator="containsText" text="MODERADA">
      <formula>NOT(ISERROR(SEARCH("MODERADA",Z145)))</formula>
    </cfRule>
    <cfRule type="containsText" dxfId="200" priority="372" stopIfTrue="1" operator="containsText" text="BAJA">
      <formula>NOT(ISERROR(SEARCH("BAJA",Z145)))</formula>
    </cfRule>
  </conditionalFormatting>
  <conditionalFormatting sqref="N145:O145 N149 N154 N157">
    <cfRule type="containsText" dxfId="199" priority="373" stopIfTrue="1" operator="containsText" text="BAJA">
      <formula>NOT(ISERROR(SEARCH("BAJA",N145)))</formula>
    </cfRule>
    <cfRule type="containsText" dxfId="198" priority="374" stopIfTrue="1" operator="containsText" text="MODERADA">
      <formula>NOT(ISERROR(SEARCH("MODERADA",N145)))</formula>
    </cfRule>
    <cfRule type="containsText" dxfId="197" priority="375" stopIfTrue="1" operator="containsText" text="ALTA">
      <formula>NOT(ISERROR(SEARCH("ALTA",N145)))</formula>
    </cfRule>
    <cfRule type="containsText" dxfId="196" priority="376" stopIfTrue="1" operator="containsText" text="EXTREMA">
      <formula>NOT(ISERROR(SEARCH("EXTREMA",N145)))</formula>
    </cfRule>
  </conditionalFormatting>
  <conditionalFormatting sqref="O149">
    <cfRule type="containsText" dxfId="195" priority="365" stopIfTrue="1" operator="containsText" text="BAJA">
      <formula>NOT(ISERROR(SEARCH("BAJA",O149)))</formula>
    </cfRule>
    <cfRule type="containsText" dxfId="194" priority="366" stopIfTrue="1" operator="containsText" text="MODERADA">
      <formula>NOT(ISERROR(SEARCH("MODERADA",O149)))</formula>
    </cfRule>
    <cfRule type="containsText" dxfId="193" priority="367" stopIfTrue="1" operator="containsText" text="ALTA">
      <formula>NOT(ISERROR(SEARCH("ALTA",O149)))</formula>
    </cfRule>
    <cfRule type="containsText" dxfId="192" priority="368" stopIfTrue="1" operator="containsText" text="EXTREMA">
      <formula>NOT(ISERROR(SEARCH("EXTREMA",O149)))</formula>
    </cfRule>
  </conditionalFormatting>
  <conditionalFormatting sqref="Z154">
    <cfRule type="containsText" dxfId="191" priority="357" stopIfTrue="1" operator="containsText" text="EXTREMA">
      <formula>NOT(ISERROR(SEARCH("EXTREMA",Z154)))</formula>
    </cfRule>
    <cfRule type="containsText" dxfId="190" priority="358" stopIfTrue="1" operator="containsText" text="ALTA">
      <formula>NOT(ISERROR(SEARCH("ALTA",Z154)))</formula>
    </cfRule>
    <cfRule type="containsText" dxfId="189" priority="359" stopIfTrue="1" operator="containsText" text="MODERADA">
      <formula>NOT(ISERROR(SEARCH("MODERADA",Z154)))</formula>
    </cfRule>
    <cfRule type="containsText" dxfId="188" priority="360" stopIfTrue="1" operator="containsText" text="BAJA">
      <formula>NOT(ISERROR(SEARCH("BAJA",Z154)))</formula>
    </cfRule>
  </conditionalFormatting>
  <conditionalFormatting sqref="O154">
    <cfRule type="containsText" dxfId="187" priority="361" stopIfTrue="1" operator="containsText" text="BAJA">
      <formula>NOT(ISERROR(SEARCH("BAJA",O154)))</formula>
    </cfRule>
    <cfRule type="containsText" dxfId="186" priority="362" stopIfTrue="1" operator="containsText" text="MODERADA">
      <formula>NOT(ISERROR(SEARCH("MODERADA",O154)))</formula>
    </cfRule>
    <cfRule type="containsText" dxfId="185" priority="363" stopIfTrue="1" operator="containsText" text="ALTA">
      <formula>NOT(ISERROR(SEARCH("ALTA",O154)))</formula>
    </cfRule>
    <cfRule type="containsText" dxfId="184" priority="364" stopIfTrue="1" operator="containsText" text="EXTREMA">
      <formula>NOT(ISERROR(SEARCH("EXTREMA",O154)))</formula>
    </cfRule>
  </conditionalFormatting>
  <conditionalFormatting sqref="O157">
    <cfRule type="containsText" dxfId="183" priority="353" stopIfTrue="1" operator="containsText" text="BAJA">
      <formula>NOT(ISERROR(SEARCH("BAJA",O157)))</formula>
    </cfRule>
    <cfRule type="containsText" dxfId="182" priority="354" stopIfTrue="1" operator="containsText" text="MODERADA">
      <formula>NOT(ISERROR(SEARCH("MODERADA",O157)))</formula>
    </cfRule>
    <cfRule type="containsText" dxfId="181" priority="355" stopIfTrue="1" operator="containsText" text="ALTA">
      <formula>NOT(ISERROR(SEARCH("ALTA",O157)))</formula>
    </cfRule>
    <cfRule type="containsText" dxfId="180" priority="356" stopIfTrue="1" operator="containsText" text="EXTREMA">
      <formula>NOT(ISERROR(SEARCH("EXTREMA",O157)))</formula>
    </cfRule>
  </conditionalFormatting>
  <conditionalFormatting sqref="Z149">
    <cfRule type="containsText" dxfId="179" priority="349" stopIfTrue="1" operator="containsText" text="EXTREMA">
      <formula>NOT(ISERROR(SEARCH("EXTREMA",Z149)))</formula>
    </cfRule>
    <cfRule type="containsText" dxfId="178" priority="350" stopIfTrue="1" operator="containsText" text="ALTA">
      <formula>NOT(ISERROR(SEARCH("ALTA",Z149)))</formula>
    </cfRule>
    <cfRule type="containsText" dxfId="177" priority="351" stopIfTrue="1" operator="containsText" text="MODERADA">
      <formula>NOT(ISERROR(SEARCH("MODERADA",Z149)))</formula>
    </cfRule>
    <cfRule type="containsText" dxfId="176" priority="352" stopIfTrue="1" operator="containsText" text="BAJA">
      <formula>NOT(ISERROR(SEARCH("BAJA",Z149)))</formula>
    </cfRule>
  </conditionalFormatting>
  <conditionalFormatting sqref="Z157">
    <cfRule type="containsText" dxfId="175" priority="345" stopIfTrue="1" operator="containsText" text="EXTREMA">
      <formula>NOT(ISERROR(SEARCH("EXTREMA",Z157)))</formula>
    </cfRule>
    <cfRule type="containsText" dxfId="174" priority="346" stopIfTrue="1" operator="containsText" text="ALTA">
      <formula>NOT(ISERROR(SEARCH("ALTA",Z157)))</formula>
    </cfRule>
    <cfRule type="containsText" dxfId="173" priority="347" stopIfTrue="1" operator="containsText" text="MODERADA">
      <formula>NOT(ISERROR(SEARCH("MODERADA",Z157)))</formula>
    </cfRule>
    <cfRule type="containsText" dxfId="172" priority="348" stopIfTrue="1" operator="containsText" text="BAJA">
      <formula>NOT(ISERROR(SEARCH("BAJA",Z157)))</formula>
    </cfRule>
  </conditionalFormatting>
  <conditionalFormatting sqref="Z151">
    <cfRule type="containsText" dxfId="171" priority="341" stopIfTrue="1" operator="containsText" text="EXTREMA">
      <formula>NOT(ISERROR(SEARCH("EXTREMA",Z151)))</formula>
    </cfRule>
    <cfRule type="containsText" dxfId="170" priority="342" stopIfTrue="1" operator="containsText" text="ALTA">
      <formula>NOT(ISERROR(SEARCH("ALTA",Z151)))</formula>
    </cfRule>
    <cfRule type="containsText" dxfId="169" priority="343" stopIfTrue="1" operator="containsText" text="MODERADA">
      <formula>NOT(ISERROR(SEARCH("MODERADA",Z151)))</formula>
    </cfRule>
    <cfRule type="containsText" dxfId="168" priority="344" stopIfTrue="1" operator="containsText" text="BAJA">
      <formula>NOT(ISERROR(SEARCH("BAJA",Z151)))</formula>
    </cfRule>
  </conditionalFormatting>
  <conditionalFormatting sqref="N160:O160 S160 S164 N164">
    <cfRule type="containsText" dxfId="167" priority="337" stopIfTrue="1" operator="containsText" text="BAJA">
      <formula>NOT(ISERROR(SEARCH("BAJA",N160)))</formula>
    </cfRule>
    <cfRule type="containsText" dxfId="166" priority="338" stopIfTrue="1" operator="containsText" text="MODERADA">
      <formula>NOT(ISERROR(SEARCH("MODERADA",N160)))</formula>
    </cfRule>
    <cfRule type="containsText" dxfId="165" priority="339" stopIfTrue="1" operator="containsText" text="ALTA">
      <formula>NOT(ISERROR(SEARCH("ALTA",N160)))</formula>
    </cfRule>
    <cfRule type="containsText" dxfId="164" priority="340" stopIfTrue="1" operator="containsText" text="EXTREMA">
      <formula>NOT(ISERROR(SEARCH("EXTREMA",N160)))</formula>
    </cfRule>
  </conditionalFormatting>
  <conditionalFormatting sqref="Z164">
    <cfRule type="containsText" dxfId="163" priority="333" stopIfTrue="1" operator="containsText" text="EXTREMA">
      <formula>NOT(ISERROR(SEARCH("EXTREMA",Z164)))</formula>
    </cfRule>
    <cfRule type="containsText" dxfId="162" priority="334" stopIfTrue="1" operator="containsText" text="ALTA">
      <formula>NOT(ISERROR(SEARCH("ALTA",Z164)))</formula>
    </cfRule>
    <cfRule type="containsText" dxfId="161" priority="335" stopIfTrue="1" operator="containsText" text="MODERADA">
      <formula>NOT(ISERROR(SEARCH("MODERADA",Z164)))</formula>
    </cfRule>
    <cfRule type="containsText" dxfId="160" priority="336" stopIfTrue="1" operator="containsText" text="BAJA">
      <formula>NOT(ISERROR(SEARCH("BAJA",Z164)))</formula>
    </cfRule>
  </conditionalFormatting>
  <conditionalFormatting sqref="N169 N173">
    <cfRule type="containsText" dxfId="159" priority="329" stopIfTrue="1" operator="containsText" text="BAJA">
      <formula>NOT(ISERROR(SEARCH("BAJA",N169)))</formula>
    </cfRule>
    <cfRule type="containsText" dxfId="158" priority="330" stopIfTrue="1" operator="containsText" text="MODERADA">
      <formula>NOT(ISERROR(SEARCH("MODERADA",N169)))</formula>
    </cfRule>
    <cfRule type="containsText" dxfId="157" priority="331" stopIfTrue="1" operator="containsText" text="ALTA">
      <formula>NOT(ISERROR(SEARCH("ALTA",N169)))</formula>
    </cfRule>
    <cfRule type="containsText" dxfId="156" priority="332" stopIfTrue="1" operator="containsText" text="EXTREMA">
      <formula>NOT(ISERROR(SEARCH("EXTREMA",N169)))</formula>
    </cfRule>
  </conditionalFormatting>
  <conditionalFormatting sqref="Z169:Z172">
    <cfRule type="containsText" dxfId="155" priority="321" stopIfTrue="1" operator="containsText" text="EXTREMA">
      <formula>NOT(ISERROR(SEARCH("EXTREMA",Z169)))</formula>
    </cfRule>
    <cfRule type="containsText" dxfId="154" priority="322" stopIfTrue="1" operator="containsText" text="ALTA">
      <formula>NOT(ISERROR(SEARCH("ALTA",Z169)))</formula>
    </cfRule>
    <cfRule type="containsText" dxfId="153" priority="323" stopIfTrue="1" operator="containsText" text="MODERADA">
      <formula>NOT(ISERROR(SEARCH("MODERADA",Z169)))</formula>
    </cfRule>
    <cfRule type="containsText" dxfId="152" priority="324" stopIfTrue="1" operator="containsText" text="BAJA">
      <formula>NOT(ISERROR(SEARCH("BAJA",Z169)))</formula>
    </cfRule>
  </conditionalFormatting>
  <conditionalFormatting sqref="O169">
    <cfRule type="containsText" dxfId="151" priority="325" stopIfTrue="1" operator="containsText" text="BAJA">
      <formula>NOT(ISERROR(SEARCH("BAJA",O169)))</formula>
    </cfRule>
    <cfRule type="containsText" dxfId="150" priority="326" stopIfTrue="1" operator="containsText" text="MODERADA">
      <formula>NOT(ISERROR(SEARCH("MODERADA",O169)))</formula>
    </cfRule>
    <cfRule type="containsText" dxfId="149" priority="327" stopIfTrue="1" operator="containsText" text="ALTA">
      <formula>NOT(ISERROR(SEARCH("ALTA",O169)))</formula>
    </cfRule>
    <cfRule type="containsText" dxfId="148" priority="328" stopIfTrue="1" operator="containsText" text="EXTREMA">
      <formula>NOT(ISERROR(SEARCH("EXTREMA",O169)))</formula>
    </cfRule>
  </conditionalFormatting>
  <conditionalFormatting sqref="Z173 Z175 Z177">
    <cfRule type="containsText" dxfId="147" priority="313" stopIfTrue="1" operator="containsText" text="EXTREMA">
      <formula>NOT(ISERROR(SEARCH("EXTREMA",Z173)))</formula>
    </cfRule>
    <cfRule type="containsText" dxfId="146" priority="314" stopIfTrue="1" operator="containsText" text="ALTA">
      <formula>NOT(ISERROR(SEARCH("ALTA",Z173)))</formula>
    </cfRule>
    <cfRule type="containsText" dxfId="145" priority="315" stopIfTrue="1" operator="containsText" text="MODERADA">
      <formula>NOT(ISERROR(SEARCH("MODERADA",Z173)))</formula>
    </cfRule>
    <cfRule type="containsText" dxfId="144" priority="316" stopIfTrue="1" operator="containsText" text="BAJA">
      <formula>NOT(ISERROR(SEARCH("BAJA",Z173)))</formula>
    </cfRule>
  </conditionalFormatting>
  <conditionalFormatting sqref="O173">
    <cfRule type="containsText" dxfId="143" priority="317" stopIfTrue="1" operator="containsText" text="BAJA">
      <formula>NOT(ISERROR(SEARCH("BAJA",O173)))</formula>
    </cfRule>
    <cfRule type="containsText" dxfId="142" priority="318" stopIfTrue="1" operator="containsText" text="MODERADA">
      <formula>NOT(ISERROR(SEARCH("MODERADA",O173)))</formula>
    </cfRule>
    <cfRule type="containsText" dxfId="141" priority="319" stopIfTrue="1" operator="containsText" text="ALTA">
      <formula>NOT(ISERROR(SEARCH("ALTA",O173)))</formula>
    </cfRule>
    <cfRule type="containsText" dxfId="140" priority="320" stopIfTrue="1" operator="containsText" text="EXTREMA">
      <formula>NOT(ISERROR(SEARCH("EXTREMA",O173)))</formula>
    </cfRule>
  </conditionalFormatting>
  <conditionalFormatting sqref="Z174">
    <cfRule type="containsText" dxfId="139" priority="309" stopIfTrue="1" operator="containsText" text="EXTREMA">
      <formula>NOT(ISERROR(SEARCH("EXTREMA",Z174)))</formula>
    </cfRule>
    <cfRule type="containsText" dxfId="138" priority="310" stopIfTrue="1" operator="containsText" text="ALTA">
      <formula>NOT(ISERROR(SEARCH("ALTA",Z174)))</formula>
    </cfRule>
    <cfRule type="containsText" dxfId="137" priority="311" stopIfTrue="1" operator="containsText" text="MODERADA">
      <formula>NOT(ISERROR(SEARCH("MODERADA",Z174)))</formula>
    </cfRule>
    <cfRule type="containsText" dxfId="136" priority="312" stopIfTrue="1" operator="containsText" text="BAJA">
      <formula>NOT(ISERROR(SEARCH("BAJA",Z174)))</formula>
    </cfRule>
  </conditionalFormatting>
  <conditionalFormatting sqref="Z176">
    <cfRule type="containsText" dxfId="135" priority="305" stopIfTrue="1" operator="containsText" text="EXTREMA">
      <formula>NOT(ISERROR(SEARCH("EXTREMA",Z176)))</formula>
    </cfRule>
    <cfRule type="containsText" dxfId="134" priority="306" stopIfTrue="1" operator="containsText" text="ALTA">
      <formula>NOT(ISERROR(SEARCH("ALTA",Z176)))</formula>
    </cfRule>
    <cfRule type="containsText" dxfId="133" priority="307" stopIfTrue="1" operator="containsText" text="MODERADA">
      <formula>NOT(ISERROR(SEARCH("MODERADA",Z176)))</formula>
    </cfRule>
    <cfRule type="containsText" dxfId="132" priority="308" stopIfTrue="1" operator="containsText" text="BAJA">
      <formula>NOT(ISERROR(SEARCH("BAJA",Z176)))</formula>
    </cfRule>
  </conditionalFormatting>
  <conditionalFormatting sqref="N178:O178 N183 N188">
    <cfRule type="containsText" dxfId="131" priority="301" stopIfTrue="1" operator="containsText" text="BAJA">
      <formula>NOT(ISERROR(SEARCH("BAJA",N178)))</formula>
    </cfRule>
    <cfRule type="containsText" dxfId="130" priority="302" stopIfTrue="1" operator="containsText" text="MODERADA">
      <formula>NOT(ISERROR(SEARCH("MODERADA",N178)))</formula>
    </cfRule>
    <cfRule type="containsText" dxfId="129" priority="303" stopIfTrue="1" operator="containsText" text="ALTA">
      <formula>NOT(ISERROR(SEARCH("ALTA",N178)))</formula>
    </cfRule>
    <cfRule type="containsText" dxfId="128" priority="304" stopIfTrue="1" operator="containsText" text="EXTREMA">
      <formula>NOT(ISERROR(SEARCH("EXTREMA",N178)))</formula>
    </cfRule>
  </conditionalFormatting>
  <conditionalFormatting sqref="O183">
    <cfRule type="containsText" dxfId="127" priority="297" stopIfTrue="1" operator="containsText" text="BAJA">
      <formula>NOT(ISERROR(SEARCH("BAJA",O183)))</formula>
    </cfRule>
    <cfRule type="containsText" dxfId="126" priority="298" stopIfTrue="1" operator="containsText" text="MODERADA">
      <formula>NOT(ISERROR(SEARCH("MODERADA",O183)))</formula>
    </cfRule>
    <cfRule type="containsText" dxfId="125" priority="299" stopIfTrue="1" operator="containsText" text="ALTA">
      <formula>NOT(ISERROR(SEARCH("ALTA",O183)))</formula>
    </cfRule>
    <cfRule type="containsText" dxfId="124" priority="300" stopIfTrue="1" operator="containsText" text="EXTREMA">
      <formula>NOT(ISERROR(SEARCH("EXTREMA",O183)))</formula>
    </cfRule>
  </conditionalFormatting>
  <conditionalFormatting sqref="O188">
    <cfRule type="containsText" dxfId="123" priority="293" stopIfTrue="1" operator="containsText" text="BAJA">
      <formula>NOT(ISERROR(SEARCH("BAJA",O188)))</formula>
    </cfRule>
    <cfRule type="containsText" dxfId="122" priority="294" stopIfTrue="1" operator="containsText" text="MODERADA">
      <formula>NOT(ISERROR(SEARCH("MODERADA",O188)))</formula>
    </cfRule>
    <cfRule type="containsText" dxfId="121" priority="295" stopIfTrue="1" operator="containsText" text="ALTA">
      <formula>NOT(ISERROR(SEARCH("ALTA",O188)))</formula>
    </cfRule>
    <cfRule type="containsText" dxfId="120" priority="296" stopIfTrue="1" operator="containsText" text="EXTREMA">
      <formula>NOT(ISERROR(SEARCH("EXTREMA",O188)))</formula>
    </cfRule>
  </conditionalFormatting>
  <conditionalFormatting sqref="S178">
    <cfRule type="containsText" dxfId="119" priority="289" stopIfTrue="1" operator="containsText" text="BAJA">
      <formula>NOT(ISERROR(SEARCH("BAJA",S178)))</formula>
    </cfRule>
    <cfRule type="containsText" dxfId="118" priority="290" stopIfTrue="1" operator="containsText" text="MODERADA">
      <formula>NOT(ISERROR(SEARCH("MODERADA",S178)))</formula>
    </cfRule>
    <cfRule type="containsText" dxfId="117" priority="291" stopIfTrue="1" operator="containsText" text="ALTA">
      <formula>NOT(ISERROR(SEARCH("ALTA",S178)))</formula>
    </cfRule>
    <cfRule type="containsText" dxfId="116" priority="292" stopIfTrue="1" operator="containsText" text="EXTREMA">
      <formula>NOT(ISERROR(SEARCH("EXTREMA",S178)))</formula>
    </cfRule>
  </conditionalFormatting>
  <conditionalFormatting sqref="N193 N198 N203">
    <cfRule type="containsText" dxfId="115" priority="285" stopIfTrue="1" operator="containsText" text="BAJA">
      <formula>NOT(ISERROR(SEARCH("BAJA",N193)))</formula>
    </cfRule>
    <cfRule type="containsText" dxfId="114" priority="286" stopIfTrue="1" operator="containsText" text="MODERADA">
      <formula>NOT(ISERROR(SEARCH("MODERADA",N193)))</formula>
    </cfRule>
    <cfRule type="containsText" dxfId="113" priority="287" stopIfTrue="1" operator="containsText" text="ALTA">
      <formula>NOT(ISERROR(SEARCH("ALTA",N193)))</formula>
    </cfRule>
    <cfRule type="containsText" dxfId="112" priority="288" stopIfTrue="1" operator="containsText" text="EXTREMA">
      <formula>NOT(ISERROR(SEARCH("EXTREMA",N193)))</formula>
    </cfRule>
  </conditionalFormatting>
  <conditionalFormatting sqref="O203">
    <cfRule type="containsText" dxfId="111" priority="277" stopIfTrue="1" operator="containsText" text="BAJA">
      <formula>NOT(ISERROR(SEARCH("BAJA",O203)))</formula>
    </cfRule>
    <cfRule type="containsText" dxfId="110" priority="278" stopIfTrue="1" operator="containsText" text="MODERADA">
      <formula>NOT(ISERROR(SEARCH("MODERADA",O203)))</formula>
    </cfRule>
    <cfRule type="containsText" dxfId="109" priority="279" stopIfTrue="1" operator="containsText" text="ALTA">
      <formula>NOT(ISERROR(SEARCH("ALTA",O203)))</formula>
    </cfRule>
    <cfRule type="containsText" dxfId="108" priority="280" stopIfTrue="1" operator="containsText" text="EXTREMA">
      <formula>NOT(ISERROR(SEARCH("EXTREMA",O203)))</formula>
    </cfRule>
  </conditionalFormatting>
  <conditionalFormatting sqref="N218 N213 N208">
    <cfRule type="containsText" dxfId="107" priority="261" stopIfTrue="1" operator="containsText" text="BAJA">
      <formula>NOT(ISERROR(SEARCH("BAJA",N208)))</formula>
    </cfRule>
    <cfRule type="containsText" dxfId="106" priority="262" stopIfTrue="1" operator="containsText" text="MODERADA">
      <formula>NOT(ISERROR(SEARCH("MODERADA",N208)))</formula>
    </cfRule>
    <cfRule type="containsText" dxfId="105" priority="263" stopIfTrue="1" operator="containsText" text="ALTA">
      <formula>NOT(ISERROR(SEARCH("ALTA",N208)))</formula>
    </cfRule>
    <cfRule type="containsText" dxfId="104" priority="264" stopIfTrue="1" operator="containsText" text="EXTREMA">
      <formula>NOT(ISERROR(SEARCH("EXTREMA",N208)))</formula>
    </cfRule>
  </conditionalFormatting>
  <conditionalFormatting sqref="O213">
    <cfRule type="containsText" dxfId="103" priority="257" stopIfTrue="1" operator="containsText" text="BAJA">
      <formula>NOT(ISERROR(SEARCH("BAJA",O213)))</formula>
    </cfRule>
    <cfRule type="containsText" dxfId="102" priority="258" stopIfTrue="1" operator="containsText" text="MODERADA">
      <formula>NOT(ISERROR(SEARCH("MODERADA",O213)))</formula>
    </cfRule>
    <cfRule type="containsText" dxfId="101" priority="259" stopIfTrue="1" operator="containsText" text="ALTA">
      <formula>NOT(ISERROR(SEARCH("ALTA",O213)))</formula>
    </cfRule>
    <cfRule type="containsText" dxfId="100" priority="260" stopIfTrue="1" operator="containsText" text="EXTREMA">
      <formula>NOT(ISERROR(SEARCH("EXTREMA",O213)))</formula>
    </cfRule>
  </conditionalFormatting>
  <conditionalFormatting sqref="S208">
    <cfRule type="containsText" dxfId="99" priority="253" stopIfTrue="1" operator="containsText" text="BAJA">
      <formula>NOT(ISERROR(SEARCH("BAJA",S208)))</formula>
    </cfRule>
    <cfRule type="containsText" dxfId="98" priority="254" stopIfTrue="1" operator="containsText" text="MODERADA">
      <formula>NOT(ISERROR(SEARCH("MODERADA",S208)))</formula>
    </cfRule>
    <cfRule type="containsText" dxfId="97" priority="255" stopIfTrue="1" operator="containsText" text="ALTA">
      <formula>NOT(ISERROR(SEARCH("ALTA",S208)))</formula>
    </cfRule>
    <cfRule type="containsText" dxfId="96" priority="256" stopIfTrue="1" operator="containsText" text="EXTREMA">
      <formula>NOT(ISERROR(SEARCH("EXTREMA",S208)))</formula>
    </cfRule>
  </conditionalFormatting>
  <conditionalFormatting sqref="Z256">
    <cfRule type="containsText" dxfId="95" priority="141" stopIfTrue="1" operator="containsText" text="EXTREMA">
      <formula>NOT(ISERROR(SEARCH("EXTREMA",Z256)))</formula>
    </cfRule>
    <cfRule type="containsText" dxfId="94" priority="142" stopIfTrue="1" operator="containsText" text="ALTA">
      <formula>NOT(ISERROR(SEARCH("ALTA",Z256)))</formula>
    </cfRule>
    <cfRule type="containsText" dxfId="93" priority="143" stopIfTrue="1" operator="containsText" text="MODERADA">
      <formula>NOT(ISERROR(SEARCH("MODERADA",Z256)))</formula>
    </cfRule>
    <cfRule type="containsText" dxfId="92" priority="144" stopIfTrue="1" operator="containsText" text="BAJA">
      <formula>NOT(ISERROR(SEARCH("BAJA",Z256)))</formula>
    </cfRule>
  </conditionalFormatting>
  <conditionalFormatting sqref="Z257">
    <cfRule type="containsText" dxfId="91" priority="137" stopIfTrue="1" operator="containsText" text="EXTREMA">
      <formula>NOT(ISERROR(SEARCH("EXTREMA",Z257)))</formula>
    </cfRule>
    <cfRule type="containsText" dxfId="90" priority="138" stopIfTrue="1" operator="containsText" text="ALTA">
      <formula>NOT(ISERROR(SEARCH("ALTA",Z257)))</formula>
    </cfRule>
    <cfRule type="containsText" dxfId="89" priority="139" stopIfTrue="1" operator="containsText" text="MODERADA">
      <formula>NOT(ISERROR(SEARCH("MODERADA",Z257)))</formula>
    </cfRule>
    <cfRule type="containsText" dxfId="88" priority="140" stopIfTrue="1" operator="containsText" text="BAJA">
      <formula>NOT(ISERROR(SEARCH("BAJA",Z257)))</formula>
    </cfRule>
  </conditionalFormatting>
  <conditionalFormatting sqref="O18">
    <cfRule type="containsText" dxfId="87" priority="225" stopIfTrue="1" operator="containsText" text="BAJA">
      <formula>NOT(ISERROR(SEARCH("BAJA",O18)))</formula>
    </cfRule>
    <cfRule type="containsText" dxfId="86" priority="226" stopIfTrue="1" operator="containsText" text="MODERADA">
      <formula>NOT(ISERROR(SEARCH("MODERADA",O18)))</formula>
    </cfRule>
    <cfRule type="containsText" dxfId="85" priority="227" stopIfTrue="1" operator="containsText" text="ALTA">
      <formula>NOT(ISERROR(SEARCH("ALTA",O18)))</formula>
    </cfRule>
    <cfRule type="containsText" dxfId="84" priority="228" stopIfTrue="1" operator="containsText" text="EXTREMA">
      <formula>NOT(ISERROR(SEARCH("EXTREMA",O18)))</formula>
    </cfRule>
  </conditionalFormatting>
  <conditionalFormatting sqref="N223:N224 N230:N231 N236 N244">
    <cfRule type="containsText" dxfId="83" priority="209" stopIfTrue="1" operator="containsText" text="BAJA">
      <formula>NOT(ISERROR(SEARCH("BAJA",N223)))</formula>
    </cfRule>
    <cfRule type="containsText" dxfId="82" priority="210" stopIfTrue="1" operator="containsText" text="MODERADA">
      <formula>NOT(ISERROR(SEARCH("MODERADA",N223)))</formula>
    </cfRule>
    <cfRule type="containsText" dxfId="81" priority="211" stopIfTrue="1" operator="containsText" text="ALTA">
      <formula>NOT(ISERROR(SEARCH("ALTA",N223)))</formula>
    </cfRule>
    <cfRule type="containsText" dxfId="80" priority="212" stopIfTrue="1" operator="containsText" text="EXTREMA">
      <formula>NOT(ISERROR(SEARCH("EXTREMA",N223)))</formula>
    </cfRule>
  </conditionalFormatting>
  <conditionalFormatting sqref="Z230 Z232:Z233">
    <cfRule type="containsText" dxfId="79" priority="205" stopIfTrue="1" operator="containsText" text="EXTREMA">
      <formula>NOT(ISERROR(SEARCH("EXTREMA",Z230)))</formula>
    </cfRule>
    <cfRule type="containsText" dxfId="78" priority="206" stopIfTrue="1" operator="containsText" text="ALTA">
      <formula>NOT(ISERROR(SEARCH("ALTA",Z230)))</formula>
    </cfRule>
    <cfRule type="containsText" dxfId="77" priority="207" stopIfTrue="1" operator="containsText" text="MODERADA">
      <formula>NOT(ISERROR(SEARCH("MODERADA",Z230)))</formula>
    </cfRule>
    <cfRule type="containsText" dxfId="76" priority="208" stopIfTrue="1" operator="containsText" text="BAJA">
      <formula>NOT(ISERROR(SEARCH("BAJA",Z230)))</formula>
    </cfRule>
  </conditionalFormatting>
  <conditionalFormatting sqref="N250 N256">
    <cfRule type="containsText" dxfId="75" priority="197" stopIfTrue="1" operator="containsText" text="BAJA">
      <formula>NOT(ISERROR(SEARCH("BAJA",N250)))</formula>
    </cfRule>
    <cfRule type="containsText" dxfId="74" priority="198" stopIfTrue="1" operator="containsText" text="MODERADA">
      <formula>NOT(ISERROR(SEARCH("MODERADA",N250)))</formula>
    </cfRule>
    <cfRule type="containsText" dxfId="73" priority="199" stopIfTrue="1" operator="containsText" text="ALTA">
      <formula>NOT(ISERROR(SEARCH("ALTA",N250)))</formula>
    </cfRule>
    <cfRule type="containsText" dxfId="72" priority="200" stopIfTrue="1" operator="containsText" text="EXTREMA">
      <formula>NOT(ISERROR(SEARCH("EXTREMA",N250)))</formula>
    </cfRule>
  </conditionalFormatting>
  <conditionalFormatting sqref="Z231">
    <cfRule type="containsText" dxfId="71" priority="193" stopIfTrue="1" operator="containsText" text="EXTREMA">
      <formula>NOT(ISERROR(SEARCH("EXTREMA",Z231)))</formula>
    </cfRule>
    <cfRule type="containsText" dxfId="70" priority="194" stopIfTrue="1" operator="containsText" text="ALTA">
      <formula>NOT(ISERROR(SEARCH("ALTA",Z231)))</formula>
    </cfRule>
    <cfRule type="containsText" dxfId="69" priority="195" stopIfTrue="1" operator="containsText" text="MODERADA">
      <formula>NOT(ISERROR(SEARCH("MODERADA",Z231)))</formula>
    </cfRule>
    <cfRule type="containsText" dxfId="68" priority="196" stopIfTrue="1" operator="containsText" text="BAJA">
      <formula>NOT(ISERROR(SEARCH("BAJA",Z231)))</formula>
    </cfRule>
  </conditionalFormatting>
  <conditionalFormatting sqref="N107">
    <cfRule type="containsText" dxfId="67" priority="61" stopIfTrue="1" operator="containsText" text="BAJA">
      <formula>NOT(ISERROR(SEARCH("BAJA",N107)))</formula>
    </cfRule>
    <cfRule type="containsText" dxfId="66" priority="62" stopIfTrue="1" operator="containsText" text="MODERADA">
      <formula>NOT(ISERROR(SEARCH("MODERADA",N107)))</formula>
    </cfRule>
    <cfRule type="containsText" dxfId="65" priority="63" stopIfTrue="1" operator="containsText" text="ALTA">
      <formula>NOT(ISERROR(SEARCH("ALTA",N107)))</formula>
    </cfRule>
    <cfRule type="containsText" dxfId="64" priority="64" stopIfTrue="1" operator="containsText" text="EXTREMA">
      <formula>NOT(ISERROR(SEARCH("EXTREMA",N107)))</formula>
    </cfRule>
  </conditionalFormatting>
  <conditionalFormatting sqref="Z239:Z240">
    <cfRule type="containsText" dxfId="63" priority="45" stopIfTrue="1" operator="containsText" text="EXTREMA">
      <formula>NOT(ISERROR(SEARCH("EXTREMA",Z239)))</formula>
    </cfRule>
    <cfRule type="containsText" dxfId="62" priority="46" stopIfTrue="1" operator="containsText" text="ALTA">
      <formula>NOT(ISERROR(SEARCH("ALTA",Z239)))</formula>
    </cfRule>
    <cfRule type="containsText" dxfId="61" priority="47" stopIfTrue="1" operator="containsText" text="MODERADA">
      <formula>NOT(ISERROR(SEARCH("MODERADA",Z239)))</formula>
    </cfRule>
    <cfRule type="containsText" dxfId="60" priority="48" stopIfTrue="1" operator="containsText" text="BAJA">
      <formula>NOT(ISERROR(SEARCH("BAJA",Z239)))</formula>
    </cfRule>
  </conditionalFormatting>
  <conditionalFormatting sqref="Z253">
    <cfRule type="containsText" dxfId="59" priority="25" stopIfTrue="1" operator="containsText" text="EXTREMA">
      <formula>NOT(ISERROR(SEARCH("EXTREMA",Z253)))</formula>
    </cfRule>
    <cfRule type="containsText" dxfId="58" priority="26" stopIfTrue="1" operator="containsText" text="ALTA">
      <formula>NOT(ISERROR(SEARCH("ALTA",Z253)))</formula>
    </cfRule>
    <cfRule type="containsText" dxfId="57" priority="27" stopIfTrue="1" operator="containsText" text="MODERADA">
      <formula>NOT(ISERROR(SEARCH("MODERADA",Z253)))</formula>
    </cfRule>
    <cfRule type="containsText" dxfId="56" priority="28" stopIfTrue="1" operator="containsText" text="BAJA">
      <formula>NOT(ISERROR(SEARCH("BAJA",Z253)))</formula>
    </cfRule>
  </conditionalFormatting>
  <conditionalFormatting sqref="O236">
    <cfRule type="containsText" dxfId="55" priority="57" stopIfTrue="1" operator="containsText" text="BAJA">
      <formula>NOT(ISERROR(SEARCH("BAJA",O236)))</formula>
    </cfRule>
    <cfRule type="containsText" dxfId="54" priority="58" stopIfTrue="1" operator="containsText" text="MODERADA">
      <formula>NOT(ISERROR(SEARCH("MODERADA",O236)))</formula>
    </cfRule>
    <cfRule type="containsText" dxfId="53" priority="59" stopIfTrue="1" operator="containsText" text="ALTA">
      <formula>NOT(ISERROR(SEARCH("ALTA",O236)))</formula>
    </cfRule>
    <cfRule type="containsText" dxfId="52" priority="60" stopIfTrue="1" operator="containsText" text="EXTREMA">
      <formula>NOT(ISERROR(SEARCH("EXTREMA",O236)))</formula>
    </cfRule>
  </conditionalFormatting>
  <conditionalFormatting sqref="Z236">
    <cfRule type="containsText" dxfId="51" priority="53" stopIfTrue="1" operator="containsText" text="EXTREMA">
      <formula>NOT(ISERROR(SEARCH("EXTREMA",Z236)))</formula>
    </cfRule>
    <cfRule type="containsText" dxfId="50" priority="54" stopIfTrue="1" operator="containsText" text="ALTA">
      <formula>NOT(ISERROR(SEARCH("ALTA",Z236)))</formula>
    </cfRule>
    <cfRule type="containsText" dxfId="49" priority="55" stopIfTrue="1" operator="containsText" text="MODERADA">
      <formula>NOT(ISERROR(SEARCH("MODERADA",Z236)))</formula>
    </cfRule>
    <cfRule type="containsText" dxfId="48" priority="56" stopIfTrue="1" operator="containsText" text="BAJA">
      <formula>NOT(ISERROR(SEARCH("BAJA",Z236)))</formula>
    </cfRule>
  </conditionalFormatting>
  <conditionalFormatting sqref="Z238">
    <cfRule type="containsText" dxfId="47" priority="49" stopIfTrue="1" operator="containsText" text="EXTREMA">
      <formula>NOT(ISERROR(SEARCH("EXTREMA",Z238)))</formula>
    </cfRule>
    <cfRule type="containsText" dxfId="46" priority="50" stopIfTrue="1" operator="containsText" text="ALTA">
      <formula>NOT(ISERROR(SEARCH("ALTA",Z238)))</formula>
    </cfRule>
    <cfRule type="containsText" dxfId="45" priority="51" stopIfTrue="1" operator="containsText" text="MODERADA">
      <formula>NOT(ISERROR(SEARCH("MODERADA",Z238)))</formula>
    </cfRule>
    <cfRule type="containsText" dxfId="44" priority="52" stopIfTrue="1" operator="containsText" text="BAJA">
      <formula>NOT(ISERROR(SEARCH("BAJA",Z238)))</formula>
    </cfRule>
  </conditionalFormatting>
  <conditionalFormatting sqref="Z244">
    <cfRule type="containsText" dxfId="43" priority="41" stopIfTrue="1" operator="containsText" text="EXTREMA">
      <formula>NOT(ISERROR(SEARCH("EXTREMA",Z244)))</formula>
    </cfRule>
    <cfRule type="containsText" dxfId="42" priority="42" stopIfTrue="1" operator="containsText" text="ALTA">
      <formula>NOT(ISERROR(SEARCH("ALTA",Z244)))</formula>
    </cfRule>
    <cfRule type="containsText" dxfId="41" priority="43" stopIfTrue="1" operator="containsText" text="MODERADA">
      <formula>NOT(ISERROR(SEARCH("MODERADA",Z244)))</formula>
    </cfRule>
    <cfRule type="containsText" dxfId="40" priority="44" stopIfTrue="1" operator="containsText" text="BAJA">
      <formula>NOT(ISERROR(SEARCH("BAJA",Z244)))</formula>
    </cfRule>
  </conditionalFormatting>
  <conditionalFormatting sqref="O253">
    <cfRule type="containsText" dxfId="39" priority="37" stopIfTrue="1" operator="containsText" text="BAJA">
      <formula>NOT(ISERROR(SEARCH("BAJA",O253)))</formula>
    </cfRule>
    <cfRule type="containsText" dxfId="38" priority="38" stopIfTrue="1" operator="containsText" text="MODERADA">
      <formula>NOT(ISERROR(SEARCH("MODERADA",O253)))</formula>
    </cfRule>
    <cfRule type="containsText" dxfId="37" priority="39" stopIfTrue="1" operator="containsText" text="ALTA">
      <formula>NOT(ISERROR(SEARCH("ALTA",O253)))</formula>
    </cfRule>
    <cfRule type="containsText" dxfId="36" priority="40" stopIfTrue="1" operator="containsText" text="EXTREMA">
      <formula>NOT(ISERROR(SEARCH("EXTREMA",O253)))</formula>
    </cfRule>
  </conditionalFormatting>
  <conditionalFormatting sqref="Z250">
    <cfRule type="containsText" dxfId="35" priority="33" stopIfTrue="1" operator="containsText" text="EXTREMA">
      <formula>NOT(ISERROR(SEARCH("EXTREMA",Z250)))</formula>
    </cfRule>
    <cfRule type="containsText" dxfId="34" priority="34" stopIfTrue="1" operator="containsText" text="ALTA">
      <formula>NOT(ISERROR(SEARCH("ALTA",Z250)))</formula>
    </cfRule>
    <cfRule type="containsText" dxfId="33" priority="35" stopIfTrue="1" operator="containsText" text="MODERADA">
      <formula>NOT(ISERROR(SEARCH("MODERADA",Z250)))</formula>
    </cfRule>
    <cfRule type="containsText" dxfId="32" priority="36" stopIfTrue="1" operator="containsText" text="BAJA">
      <formula>NOT(ISERROR(SEARCH("BAJA",Z250)))</formula>
    </cfRule>
  </conditionalFormatting>
  <conditionalFormatting sqref="Z251">
    <cfRule type="containsText" dxfId="31" priority="29" stopIfTrue="1" operator="containsText" text="EXTREMA">
      <formula>NOT(ISERROR(SEARCH("EXTREMA",Z251)))</formula>
    </cfRule>
    <cfRule type="containsText" dxfId="30" priority="30" stopIfTrue="1" operator="containsText" text="ALTA">
      <formula>NOT(ISERROR(SEARCH("ALTA",Z251)))</formula>
    </cfRule>
    <cfRule type="containsText" dxfId="29" priority="31" stopIfTrue="1" operator="containsText" text="MODERADA">
      <formula>NOT(ISERROR(SEARCH("MODERADA",Z251)))</formula>
    </cfRule>
    <cfRule type="containsText" dxfId="28" priority="32" stopIfTrue="1" operator="containsText" text="BAJA">
      <formula>NOT(ISERROR(SEARCH("BAJA",Z251)))</formula>
    </cfRule>
  </conditionalFormatting>
  <conditionalFormatting sqref="O198">
    <cfRule type="containsText" dxfId="27" priority="13" stopIfTrue="1" operator="containsText" text="BAJA">
      <formula>NOT(ISERROR(SEARCH("BAJA",O198)))</formula>
    </cfRule>
    <cfRule type="containsText" dxfId="26" priority="14" stopIfTrue="1" operator="containsText" text="MODERADA">
      <formula>NOT(ISERROR(SEARCH("MODERADA",O198)))</formula>
    </cfRule>
    <cfRule type="containsText" dxfId="25" priority="15" stopIfTrue="1" operator="containsText" text="ALTA">
      <formula>NOT(ISERROR(SEARCH("ALTA",O198)))</formula>
    </cfRule>
    <cfRule type="containsText" dxfId="24" priority="16" stopIfTrue="1" operator="containsText" text="EXTREMA">
      <formula>NOT(ISERROR(SEARCH("EXTREMA",O198)))</formula>
    </cfRule>
  </conditionalFormatting>
  <conditionalFormatting sqref="O48">
    <cfRule type="containsText" dxfId="23" priority="21" stopIfTrue="1" operator="containsText" text="BAJA">
      <formula>NOT(ISERROR(SEARCH("BAJA",O48)))</formula>
    </cfRule>
    <cfRule type="containsText" dxfId="22" priority="22" stopIfTrue="1" operator="containsText" text="MODERADA">
      <formula>NOT(ISERROR(SEARCH("MODERADA",O48)))</formula>
    </cfRule>
    <cfRule type="containsText" dxfId="21" priority="23" stopIfTrue="1" operator="containsText" text="ALTA">
      <formula>NOT(ISERROR(SEARCH("ALTA",O48)))</formula>
    </cfRule>
    <cfRule type="containsText" dxfId="20" priority="24" stopIfTrue="1" operator="containsText" text="EXTREMA">
      <formula>NOT(ISERROR(SEARCH("EXTREMA",O48)))</formula>
    </cfRule>
  </conditionalFormatting>
  <conditionalFormatting sqref="O193">
    <cfRule type="containsText" dxfId="19" priority="17" stopIfTrue="1" operator="containsText" text="BAJA">
      <formula>NOT(ISERROR(SEARCH("BAJA",O193)))</formula>
    </cfRule>
    <cfRule type="containsText" dxfId="18" priority="18" stopIfTrue="1" operator="containsText" text="MODERADA">
      <formula>NOT(ISERROR(SEARCH("MODERADA",O193)))</formula>
    </cfRule>
    <cfRule type="containsText" dxfId="17" priority="19" stopIfTrue="1" operator="containsText" text="ALTA">
      <formula>NOT(ISERROR(SEARCH("ALTA",O193)))</formula>
    </cfRule>
    <cfRule type="containsText" dxfId="16" priority="20" stopIfTrue="1" operator="containsText" text="EXTREMA">
      <formula>NOT(ISERROR(SEARCH("EXTREMA",O193)))</formula>
    </cfRule>
  </conditionalFormatting>
  <conditionalFormatting sqref="S250">
    <cfRule type="containsText" dxfId="15" priority="9" stopIfTrue="1" operator="containsText" text="BAJA">
      <formula>NOT(ISERROR(SEARCH("BAJA",S250)))</formula>
    </cfRule>
    <cfRule type="containsText" dxfId="14" priority="10" stopIfTrue="1" operator="containsText" text="MODERADA">
      <formula>NOT(ISERROR(SEARCH("MODERADA",S250)))</formula>
    </cfRule>
    <cfRule type="containsText" dxfId="13" priority="11" stopIfTrue="1" operator="containsText" text="ALTA">
      <formula>NOT(ISERROR(SEARCH("ALTA",S250)))</formula>
    </cfRule>
    <cfRule type="containsText" dxfId="12" priority="12" stopIfTrue="1" operator="containsText" text="EXTREMA">
      <formula>NOT(ISERROR(SEARCH("EXTREMA",S250)))</formula>
    </cfRule>
  </conditionalFormatting>
  <conditionalFormatting sqref="Z47 Z43:Z44">
    <cfRule type="containsText" dxfId="11" priority="1" stopIfTrue="1" operator="containsText" text="EXTREMA">
      <formula>NOT(ISERROR(SEARCH("EXTREMA",Z43)))</formula>
    </cfRule>
    <cfRule type="containsText" dxfId="10" priority="2" stopIfTrue="1" operator="containsText" text="ALTA">
      <formula>NOT(ISERROR(SEARCH("ALTA",Z43)))</formula>
    </cfRule>
    <cfRule type="containsText" dxfId="9" priority="3" stopIfTrue="1" operator="containsText" text="MODERADA">
      <formula>NOT(ISERROR(SEARCH("MODERADA",Z43)))</formula>
    </cfRule>
    <cfRule type="containsText" dxfId="8" priority="4" stopIfTrue="1" operator="containsText" text="BAJA">
      <formula>NOT(ISERROR(SEARCH("BAJA",Z43)))</formula>
    </cfRule>
  </conditionalFormatting>
  <conditionalFormatting sqref="N43:O43">
    <cfRule type="containsText" dxfId="7" priority="5" stopIfTrue="1" operator="containsText" text="BAJA">
      <formula>NOT(ISERROR(SEARCH("BAJA",N43)))</formula>
    </cfRule>
    <cfRule type="containsText" dxfId="6" priority="6" stopIfTrue="1" operator="containsText" text="MODERADA">
      <formula>NOT(ISERROR(SEARCH("MODERADA",N43)))</formula>
    </cfRule>
    <cfRule type="containsText" dxfId="5" priority="7" stopIfTrue="1" operator="containsText" text="ALTA">
      <formula>NOT(ISERROR(SEARCH("ALTA",N43)))</formula>
    </cfRule>
    <cfRule type="containsText" dxfId="4" priority="8" stopIfTrue="1" operator="containsText" text="EXTREMA">
      <formula>NOT(ISERROR(SEARCH("EXTREMA",N43)))</formula>
    </cfRule>
  </conditionalFormatting>
  <dataValidations count="7">
    <dataValidation type="list" allowBlank="1" showInputMessage="1" showErrorMessage="1" sqref="I1:M2">
      <formula1>#REF!</formula1>
    </dataValidation>
    <dataValidation type="list" allowBlank="1" showInputMessage="1" showErrorMessage="1" sqref="A1:B2 A4:B7">
      <formula1>#REF!</formula1>
    </dataValidation>
    <dataValidation type="list" allowBlank="1" showInputMessage="1" showErrorMessage="1" sqref="I145:I160 I164 I218 I244:I261 I223:I236 I131 I169:I213 I111 I116 I121 I126 I18:I107">
      <formula1>$I$3:$I$7</formula1>
    </dataValidation>
    <dataValidation type="list" allowBlank="1" showInputMessage="1" showErrorMessage="1" sqref="P23 P256 P28 P33 P38 P183 P48 P244 P58 P62 P69 P80 P85 P74 P103 P99 P89 P95 P18 P149 P154 P157 P160 P250 P178 P145 P193 P198 P203 P53 P218 P213 P230 P173 P223 P208 P236 P169 P188 P43:P44">
      <formula1>$P$3:$P$5</formula1>
    </dataValidation>
    <dataValidation type="list" allowBlank="1" showInputMessage="1" showErrorMessage="1" sqref="J145:J160 J164 R160 J218 J244:J261 J223:J236 J131 J169:J213 J111 J116 J121 J126 J18:J107">
      <formula1>$J$3:$J$5</formula1>
    </dataValidation>
    <dataValidation type="list" allowBlank="1" showInputMessage="1" showErrorMessage="1" sqref="E18 E23 E30:E31 E26:E28 E33 E35 E38:E44 E48 E50 E53:E56 E58:E62 E69 E74 E78:E80 E85 E89 E95:E97 E99 E103 E107 E111 E116 E123 E121 E126:E140 E143:E145 E148:E149 E152 E154 E157 E159:E161 E163:E164 E169:E170 E175:E176 E173 E180 E178 E182:E183 E188 E193 E195:E196 E198 E203 E208 E213 E218 E223 E230 E236 E244 E250 E256">
      <formula1>$AV$18:$AV$22</formula1>
    </dataValidation>
    <dataValidation type="list" allowBlank="1" showInputMessage="1" showErrorMessage="1" sqref="F18:F31 F33:F46 F48:F56 F58:F77 F79:F122 F126:F136 F139:F141 F144:F146 F149:F167 F169:F171 F173:F176 F178:F180 F182:F191 F193:F211 F213:F221 F223 F225:F234 F236:F261">
      <formula1>$AZ$18:$AZ$23</formula1>
    </dataValidation>
  </dataValidations>
  <hyperlinks>
    <hyperlink ref="Q16:S16" location="'CONTROLES DE LOS RIESGOS '!A1" display="RIESGO RESIDUAL"/>
    <hyperlink ref="I16:N16" location="'CALIFICACIÓN DEL RIESGO'!A1" display="RIESGO INHERENTE"/>
  </hyperlinks>
  <pageMargins left="0" right="0" top="0" bottom="0" header="0.31496062992125984" footer="0.31496062992125984"/>
  <pageSetup paperSize="9" scale="19" orientation="landscape" r:id="rId1"/>
  <rowBreaks count="4" manualBreakCount="4">
    <brk id="84" max="16383" man="1"/>
    <brk id="142" max="16383" man="1"/>
    <brk id="187" max="16383" man="1"/>
    <brk id="243" max="16383" man="1"/>
  </rowBreaks>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8.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042" t="s">
        <v>62</v>
      </c>
      <c r="C3" s="1043"/>
      <c r="D3" s="1043"/>
      <c r="E3" s="1043"/>
      <c r="F3" s="1043"/>
      <c r="G3" s="1043"/>
      <c r="H3" s="1043"/>
      <c r="I3" s="1043"/>
      <c r="J3" s="1043"/>
      <c r="K3" s="1043"/>
      <c r="L3" s="1043"/>
    </row>
    <row r="4" spans="1:12" x14ac:dyDescent="0.25">
      <c r="A4" s="5"/>
      <c r="B4" s="1042"/>
      <c r="C4" s="1043"/>
      <c r="D4" s="1043"/>
      <c r="E4" s="1043"/>
      <c r="F4" s="1043"/>
      <c r="G4" s="1043"/>
      <c r="H4" s="1043"/>
      <c r="I4" s="1043"/>
      <c r="J4" s="1043"/>
      <c r="K4" s="1043"/>
      <c r="L4" s="1043"/>
    </row>
    <row r="5" spans="1:12" x14ac:dyDescent="0.25">
      <c r="A5" s="5"/>
      <c r="B5" s="6"/>
      <c r="C5" s="6"/>
      <c r="D5" s="6"/>
      <c r="E5" s="7"/>
      <c r="F5" s="7"/>
    </row>
    <row r="6" spans="1:12" ht="18" customHeight="1" x14ac:dyDescent="0.25">
      <c r="A6" s="5"/>
      <c r="B6" s="1044" t="s">
        <v>46</v>
      </c>
      <c r="C6" s="1045"/>
      <c r="D6" s="1045"/>
      <c r="E6" s="1045"/>
      <c r="F6" s="1046"/>
    </row>
    <row r="7" spans="1:12" ht="25.5" customHeight="1" x14ac:dyDescent="0.25">
      <c r="A7" s="5"/>
      <c r="B7" s="17" t="s">
        <v>3</v>
      </c>
      <c r="C7" s="2" t="s">
        <v>48</v>
      </c>
      <c r="D7" s="1047" t="s">
        <v>49</v>
      </c>
      <c r="E7" s="1048"/>
      <c r="F7" s="1049"/>
    </row>
    <row r="8" spans="1:12" ht="25.5" customHeight="1" x14ac:dyDescent="0.25">
      <c r="A8" s="5"/>
      <c r="B8" s="17"/>
      <c r="C8" s="2"/>
      <c r="D8" s="2" t="s">
        <v>115</v>
      </c>
      <c r="E8" s="2" t="s">
        <v>116</v>
      </c>
      <c r="F8" s="2" t="s">
        <v>117</v>
      </c>
    </row>
    <row r="9" spans="1:12" ht="21.75" customHeight="1" x14ac:dyDescent="0.25">
      <c r="B9" s="17"/>
      <c r="C9" s="1" t="s">
        <v>8</v>
      </c>
      <c r="D9" s="1">
        <v>1</v>
      </c>
      <c r="E9" s="1">
        <v>2</v>
      </c>
      <c r="F9" s="1">
        <v>3</v>
      </c>
    </row>
    <row r="10" spans="1:12" ht="39" customHeight="1" x14ac:dyDescent="0.25">
      <c r="A10" s="1">
        <v>1</v>
      </c>
      <c r="B10" s="83" t="s">
        <v>30</v>
      </c>
      <c r="C10" s="84">
        <v>5</v>
      </c>
      <c r="D10" s="85" t="s">
        <v>51</v>
      </c>
      <c r="E10" s="86" t="s">
        <v>58</v>
      </c>
      <c r="F10" s="87" t="s">
        <v>61</v>
      </c>
      <c r="I10" s="1050" t="s">
        <v>18</v>
      </c>
      <c r="J10" s="1050"/>
      <c r="K10" s="1050"/>
    </row>
    <row r="11" spans="1:12" ht="39" customHeight="1" x14ac:dyDescent="0.25">
      <c r="A11" s="1">
        <v>2</v>
      </c>
      <c r="B11" s="83" t="s">
        <v>13</v>
      </c>
      <c r="C11" s="84">
        <v>4</v>
      </c>
      <c r="D11" s="85" t="s">
        <v>52</v>
      </c>
      <c r="E11" s="86" t="s">
        <v>56</v>
      </c>
      <c r="F11" s="87" t="s">
        <v>60</v>
      </c>
      <c r="I11" s="1040" t="s">
        <v>17</v>
      </c>
      <c r="J11" s="1040"/>
      <c r="K11" s="1040"/>
    </row>
    <row r="12" spans="1:12" ht="39" customHeight="1" x14ac:dyDescent="0.25">
      <c r="A12" s="1">
        <v>3</v>
      </c>
      <c r="B12" s="83" t="s">
        <v>29</v>
      </c>
      <c r="C12" s="84">
        <v>3</v>
      </c>
      <c r="D12" s="85" t="s">
        <v>53</v>
      </c>
      <c r="E12" s="86" t="s">
        <v>57</v>
      </c>
      <c r="F12" s="87" t="s">
        <v>59</v>
      </c>
      <c r="I12" s="1041" t="s">
        <v>16</v>
      </c>
      <c r="J12" s="1041"/>
      <c r="K12" s="1041"/>
    </row>
    <row r="13" spans="1:12" ht="39" customHeight="1" x14ac:dyDescent="0.25">
      <c r="A13" s="1">
        <v>4</v>
      </c>
      <c r="B13" s="83" t="s">
        <v>12</v>
      </c>
      <c r="C13" s="84">
        <v>2</v>
      </c>
      <c r="D13" s="88" t="s">
        <v>54</v>
      </c>
      <c r="E13" s="85" t="s">
        <v>52</v>
      </c>
      <c r="F13" s="86" t="s">
        <v>56</v>
      </c>
      <c r="I13" s="1051" t="s">
        <v>15</v>
      </c>
      <c r="J13" s="1051"/>
      <c r="K13" s="1051"/>
    </row>
    <row r="14" spans="1:12" ht="39" customHeight="1" thickBot="1" x14ac:dyDescent="0.3">
      <c r="A14" s="1">
        <v>5</v>
      </c>
      <c r="B14" s="83" t="s">
        <v>47</v>
      </c>
      <c r="C14" s="84">
        <v>1</v>
      </c>
      <c r="D14" s="88" t="s">
        <v>55</v>
      </c>
      <c r="E14" s="266" t="s">
        <v>54</v>
      </c>
      <c r="F14" s="85" t="s">
        <v>52</v>
      </c>
    </row>
    <row r="15" spans="1:12" ht="21" customHeight="1" thickBot="1" x14ac:dyDescent="0.35">
      <c r="A15" s="5"/>
      <c r="B15" s="1036" t="s">
        <v>4</v>
      </c>
      <c r="C15" s="1037"/>
      <c r="D15" s="58" t="s">
        <v>7</v>
      </c>
      <c r="E15" s="59" t="s">
        <v>27</v>
      </c>
      <c r="F15" s="60" t="s">
        <v>50</v>
      </c>
    </row>
    <row r="16" spans="1:12" ht="15" customHeight="1" thickBot="1" x14ac:dyDescent="0.3">
      <c r="A16" s="5"/>
      <c r="B16" s="1038" t="s">
        <v>48</v>
      </c>
      <c r="C16" s="1039"/>
      <c r="D16" s="55">
        <v>5</v>
      </c>
      <c r="E16" s="56">
        <v>10</v>
      </c>
      <c r="F16" s="57">
        <v>20</v>
      </c>
    </row>
    <row r="17" spans="1:6" ht="15" customHeight="1" x14ac:dyDescent="0.25">
      <c r="A17" s="5"/>
      <c r="B17" s="54"/>
      <c r="C17" s="54"/>
      <c r="D17" s="54"/>
      <c r="E17" s="54"/>
      <c r="F17" s="54"/>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2">
        <v>53</v>
      </c>
      <c r="E27" s="24" t="s">
        <v>118</v>
      </c>
    </row>
    <row r="28" spans="1:6" s="5" customFormat="1" x14ac:dyDescent="0.25">
      <c r="D28" s="22">
        <v>43</v>
      </c>
      <c r="E28" s="24" t="s">
        <v>118</v>
      </c>
    </row>
    <row r="29" spans="1:6" s="5" customFormat="1" x14ac:dyDescent="0.25">
      <c r="D29" s="22">
        <v>33</v>
      </c>
      <c r="E29" s="24" t="s">
        <v>118</v>
      </c>
    </row>
    <row r="30" spans="1:6" s="5" customFormat="1" x14ac:dyDescent="0.25">
      <c r="D30" s="22">
        <v>52</v>
      </c>
      <c r="E30" s="89" t="s">
        <v>110</v>
      </c>
    </row>
    <row r="31" spans="1:6" s="5" customFormat="1" x14ac:dyDescent="0.25">
      <c r="D31" s="22">
        <v>42</v>
      </c>
      <c r="E31" s="89" t="s">
        <v>110</v>
      </c>
    </row>
    <row r="32" spans="1:6" s="5" customFormat="1" x14ac:dyDescent="0.25">
      <c r="D32" s="22">
        <v>32</v>
      </c>
      <c r="E32" s="89" t="s">
        <v>110</v>
      </c>
    </row>
    <row r="33" spans="4:5" s="5" customFormat="1" x14ac:dyDescent="0.25">
      <c r="D33" s="22">
        <v>23</v>
      </c>
      <c r="E33" s="89" t="s">
        <v>110</v>
      </c>
    </row>
    <row r="34" spans="4:5" s="5" customFormat="1" x14ac:dyDescent="0.25">
      <c r="D34" s="22">
        <v>51</v>
      </c>
      <c r="E34" s="23" t="s">
        <v>35</v>
      </c>
    </row>
    <row r="35" spans="4:5" s="5" customFormat="1" x14ac:dyDescent="0.25">
      <c r="D35" s="5">
        <v>41</v>
      </c>
      <c r="E35" s="23" t="s">
        <v>35</v>
      </c>
    </row>
    <row r="36" spans="4:5" s="5" customFormat="1" x14ac:dyDescent="0.25">
      <c r="D36" s="5">
        <v>31</v>
      </c>
      <c r="E36" s="23" t="s">
        <v>35</v>
      </c>
    </row>
    <row r="37" spans="4:5" s="5" customFormat="1" x14ac:dyDescent="0.25">
      <c r="D37" s="5">
        <v>22</v>
      </c>
      <c r="E37" s="23" t="s">
        <v>35</v>
      </c>
    </row>
    <row r="38" spans="4:5" s="5" customFormat="1" x14ac:dyDescent="0.25">
      <c r="D38" s="5">
        <v>13</v>
      </c>
      <c r="E38" s="23" t="s">
        <v>35</v>
      </c>
    </row>
    <row r="39" spans="4:5" s="5" customFormat="1" x14ac:dyDescent="0.25">
      <c r="D39" s="5">
        <v>21</v>
      </c>
      <c r="E39" s="90" t="s">
        <v>10</v>
      </c>
    </row>
    <row r="40" spans="4:5" s="5" customFormat="1" x14ac:dyDescent="0.25">
      <c r="D40" s="5">
        <v>11</v>
      </c>
      <c r="E40" s="90" t="s">
        <v>10</v>
      </c>
    </row>
    <row r="41" spans="4:5" s="5" customFormat="1" x14ac:dyDescent="0.25">
      <c r="D41" s="5">
        <v>12</v>
      </c>
      <c r="E41" s="90"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035" t="s">
        <v>9</v>
      </c>
      <c r="G88" s="1035"/>
    </row>
    <row r="89" spans="1:7" ht="42.75" customHeight="1" x14ac:dyDescent="0.25">
      <c r="A89" s="5"/>
      <c r="B89" s="5"/>
      <c r="C89" s="3" t="s">
        <v>10</v>
      </c>
      <c r="D89" s="5"/>
      <c r="E89" s="13" t="s">
        <v>10</v>
      </c>
      <c r="F89" s="1034" t="s">
        <v>11</v>
      </c>
      <c r="G89" s="1034"/>
    </row>
    <row r="90" spans="1:7" ht="42.75" customHeight="1" x14ac:dyDescent="0.25">
      <c r="A90" s="5"/>
      <c r="B90" s="5"/>
      <c r="C90" s="3" t="s">
        <v>10</v>
      </c>
      <c r="D90" s="5"/>
      <c r="E90" s="14" t="s">
        <v>35</v>
      </c>
      <c r="F90" s="1034" t="s">
        <v>42</v>
      </c>
      <c r="G90" s="1034"/>
    </row>
    <row r="91" spans="1:7" ht="78" customHeight="1" x14ac:dyDescent="0.25">
      <c r="A91" s="5"/>
      <c r="B91" s="5"/>
      <c r="C91" s="4" t="s">
        <v>35</v>
      </c>
      <c r="D91" s="5"/>
      <c r="E91" s="15" t="s">
        <v>36</v>
      </c>
      <c r="F91" s="1034" t="s">
        <v>43</v>
      </c>
      <c r="G91" s="1034"/>
    </row>
    <row r="92" spans="1:7" ht="75.75" customHeight="1" x14ac:dyDescent="0.25">
      <c r="A92" s="5"/>
      <c r="B92" s="5"/>
      <c r="C92" s="4" t="s">
        <v>35</v>
      </c>
      <c r="D92" s="5"/>
      <c r="E92" s="16" t="s">
        <v>37</v>
      </c>
      <c r="F92" s="1034" t="s">
        <v>43</v>
      </c>
      <c r="G92" s="1034"/>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24"/>
  <sheetViews>
    <sheetView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057" t="s">
        <v>41</v>
      </c>
      <c r="C2" s="1058"/>
      <c r="D2" s="1058"/>
      <c r="E2" s="1059"/>
    </row>
    <row r="3" spans="2:5" s="5" customFormat="1" ht="24" customHeight="1" thickBot="1" x14ac:dyDescent="0.3">
      <c r="B3" s="20" t="s">
        <v>19</v>
      </c>
      <c r="C3" s="20" t="s">
        <v>20</v>
      </c>
      <c r="D3" s="20" t="s">
        <v>34</v>
      </c>
      <c r="E3" s="20" t="s">
        <v>22</v>
      </c>
    </row>
    <row r="4" spans="2:5" s="5" customFormat="1" ht="24" customHeight="1" x14ac:dyDescent="0.25">
      <c r="B4" s="30">
        <v>1</v>
      </c>
      <c r="C4" s="39" t="s">
        <v>76</v>
      </c>
      <c r="D4" s="36" t="s">
        <v>40</v>
      </c>
      <c r="E4" s="33" t="s">
        <v>78</v>
      </c>
    </row>
    <row r="5" spans="2:5" s="5" customFormat="1" ht="13.5" customHeight="1" x14ac:dyDescent="0.25">
      <c r="B5" s="31">
        <v>2</v>
      </c>
      <c r="C5" s="40" t="s">
        <v>23</v>
      </c>
      <c r="D5" s="37" t="s">
        <v>77</v>
      </c>
      <c r="E5" s="34" t="s">
        <v>80</v>
      </c>
    </row>
    <row r="6" spans="2:5" s="5" customFormat="1" ht="12" customHeight="1" x14ac:dyDescent="0.25">
      <c r="B6" s="31">
        <v>3</v>
      </c>
      <c r="C6" s="40" t="s">
        <v>24</v>
      </c>
      <c r="D6" s="37" t="s">
        <v>79</v>
      </c>
      <c r="E6" s="34" t="s">
        <v>81</v>
      </c>
    </row>
    <row r="7" spans="2:5" s="5" customFormat="1" ht="13.5" customHeight="1" x14ac:dyDescent="0.25">
      <c r="B7" s="31">
        <v>4</v>
      </c>
      <c r="C7" s="40" t="s">
        <v>25</v>
      </c>
      <c r="D7" s="37" t="s">
        <v>82</v>
      </c>
      <c r="E7" s="34" t="s">
        <v>83</v>
      </c>
    </row>
    <row r="8" spans="2:5" s="5" customFormat="1" ht="12.75" customHeight="1" thickBot="1" x14ac:dyDescent="0.3">
      <c r="B8" s="32">
        <v>5</v>
      </c>
      <c r="C8" s="41" t="s">
        <v>26</v>
      </c>
      <c r="D8" s="38" t="s">
        <v>84</v>
      </c>
      <c r="E8" s="35" t="s">
        <v>85</v>
      </c>
    </row>
    <row r="9" spans="2:5" s="5" customFormat="1" ht="30.75" customHeight="1" thickBot="1" x14ac:dyDescent="0.3"/>
    <row r="10" spans="2:5" s="5" customFormat="1" ht="17.25" customHeight="1" thickBot="1" x14ac:dyDescent="0.35">
      <c r="B10" s="44" t="s">
        <v>44</v>
      </c>
      <c r="C10" s="45"/>
      <c r="D10" s="45" t="s">
        <v>45</v>
      </c>
      <c r="E10" s="46"/>
    </row>
    <row r="11" spans="2:5" s="5" customFormat="1" ht="24" customHeight="1" x14ac:dyDescent="0.25">
      <c r="B11" s="21" t="s">
        <v>19</v>
      </c>
      <c r="C11" s="21" t="s">
        <v>20</v>
      </c>
      <c r="D11" s="1060" t="s">
        <v>21</v>
      </c>
      <c r="E11" s="1061"/>
    </row>
    <row r="12" spans="2:5" s="5" customFormat="1" ht="15.75" customHeight="1" x14ac:dyDescent="0.25">
      <c r="B12" s="18">
        <v>5</v>
      </c>
      <c r="C12" s="42" t="s">
        <v>7</v>
      </c>
      <c r="D12" s="1053" t="s">
        <v>86</v>
      </c>
      <c r="E12" s="1054"/>
    </row>
    <row r="13" spans="2:5" s="5" customFormat="1" ht="15.75" customHeight="1" x14ac:dyDescent="0.25">
      <c r="B13" s="18">
        <v>10</v>
      </c>
      <c r="C13" s="42" t="s">
        <v>27</v>
      </c>
      <c r="D13" s="1053" t="s">
        <v>88</v>
      </c>
      <c r="E13" s="1054"/>
    </row>
    <row r="14" spans="2:5" s="5" customFormat="1" ht="15.75" customHeight="1" thickBot="1" x14ac:dyDescent="0.3">
      <c r="B14" s="19">
        <v>20</v>
      </c>
      <c r="C14" s="43" t="s">
        <v>28</v>
      </c>
      <c r="D14" s="1055" t="s">
        <v>87</v>
      </c>
      <c r="E14" s="1056"/>
    </row>
    <row r="15" spans="2:5" s="5" customFormat="1" x14ac:dyDescent="0.25">
      <c r="B15" s="1052"/>
      <c r="C15" s="1052"/>
      <c r="D15" s="1052"/>
      <c r="E15" s="1052"/>
    </row>
    <row r="16" spans="2:5" s="5" customFormat="1" x14ac:dyDescent="0.25">
      <c r="B16" s="1052"/>
      <c r="C16" s="1052"/>
      <c r="D16" s="1052"/>
      <c r="E16" s="1052"/>
    </row>
    <row r="17" spans="2:5" s="5" customFormat="1" x14ac:dyDescent="0.25">
      <c r="B17" s="1052"/>
      <c r="C17" s="1052"/>
      <c r="D17" s="1052"/>
      <c r="E17" s="1052"/>
    </row>
    <row r="18" spans="2:5" s="5" customFormat="1" x14ac:dyDescent="0.25">
      <c r="D18" s="136"/>
    </row>
    <row r="19" spans="2:5" s="5" customFormat="1" x14ac:dyDescent="0.25"/>
    <row r="20" spans="2:5" s="5" customFormat="1" x14ac:dyDescent="0.25"/>
    <row r="21" spans="2:5" s="5" customFormat="1" x14ac:dyDescent="0.25"/>
    <row r="22" spans="2:5" s="5" customFormat="1" x14ac:dyDescent="0.25"/>
    <row r="23" spans="2:5" s="5" customFormat="1" x14ac:dyDescent="0.25"/>
    <row r="24" spans="2:5" s="5" customFormat="1" x14ac:dyDescent="0.25"/>
  </sheetData>
  <mergeCells count="6">
    <mergeCell ref="B15:E17"/>
    <mergeCell ref="D13:E13"/>
    <mergeCell ref="D14:E14"/>
    <mergeCell ref="B2:E2"/>
    <mergeCell ref="D11:E11"/>
    <mergeCell ref="D12:E12"/>
  </mergeCells>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topLeftCell="A7" zoomScale="88" zoomScaleNormal="88" workbookViewId="0">
      <selection activeCell="E7" sqref="E7"/>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62"/>
      <c r="D2" s="1062" t="s">
        <v>38</v>
      </c>
      <c r="E2" s="1063"/>
      <c r="F2" s="1063"/>
      <c r="G2" s="1064"/>
    </row>
    <row r="3" spans="3:7" ht="60" customHeight="1" thickBot="1" x14ac:dyDescent="0.3">
      <c r="C3" s="62"/>
      <c r="D3" s="67" t="s">
        <v>15</v>
      </c>
      <c r="E3" s="63" t="s">
        <v>16</v>
      </c>
      <c r="F3" s="64" t="s">
        <v>17</v>
      </c>
      <c r="G3" s="68" t="s">
        <v>18</v>
      </c>
    </row>
    <row r="4" spans="3:7" ht="60" customHeight="1" x14ac:dyDescent="0.25">
      <c r="C4" s="69" t="s">
        <v>48</v>
      </c>
      <c r="D4" s="70" t="s">
        <v>91</v>
      </c>
      <c r="E4" s="71" t="s">
        <v>94</v>
      </c>
      <c r="F4" s="71" t="s">
        <v>99</v>
      </c>
      <c r="G4" s="72" t="s">
        <v>103</v>
      </c>
    </row>
    <row r="5" spans="3:7" ht="51" customHeight="1" x14ac:dyDescent="0.25">
      <c r="C5" s="73" t="s">
        <v>3</v>
      </c>
      <c r="D5" s="66" t="s">
        <v>92</v>
      </c>
      <c r="E5" s="65" t="s">
        <v>95</v>
      </c>
      <c r="F5" s="65" t="s">
        <v>100</v>
      </c>
      <c r="G5" s="74" t="s">
        <v>104</v>
      </c>
    </row>
    <row r="6" spans="3:7" ht="51" customHeight="1" x14ac:dyDescent="0.25">
      <c r="C6" s="73" t="s">
        <v>4</v>
      </c>
      <c r="D6" s="65" t="s">
        <v>93</v>
      </c>
      <c r="E6" s="65" t="s">
        <v>96</v>
      </c>
      <c r="F6" s="65" t="s">
        <v>101</v>
      </c>
      <c r="G6" s="74" t="s">
        <v>50</v>
      </c>
    </row>
    <row r="7" spans="3:7" ht="126" customHeight="1" x14ac:dyDescent="0.25">
      <c r="C7" s="73" t="s">
        <v>89</v>
      </c>
      <c r="D7" s="65" t="s">
        <v>174</v>
      </c>
      <c r="E7" s="65" t="s">
        <v>97</v>
      </c>
      <c r="F7" s="65" t="s">
        <v>102</v>
      </c>
      <c r="G7" s="74" t="s">
        <v>139</v>
      </c>
    </row>
    <row r="8" spans="3:7" ht="92.25" customHeight="1" thickBot="1" x14ac:dyDescent="0.3">
      <c r="C8" s="75" t="s">
        <v>90</v>
      </c>
      <c r="D8" s="76"/>
      <c r="E8" s="76" t="s">
        <v>98</v>
      </c>
      <c r="F8" s="76" t="s">
        <v>98</v>
      </c>
      <c r="G8" s="77" t="s">
        <v>98</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53"/>
    </row>
    <row r="34" spans="2:2" ht="23.25" hidden="1" customHeight="1" x14ac:dyDescent="0.25">
      <c r="B34" s="52"/>
    </row>
    <row r="35" spans="2:2" ht="66.75" hidden="1" customHeight="1" x14ac:dyDescent="0.25">
      <c r="B35" s="52"/>
    </row>
    <row r="36" spans="2:2" ht="45" hidden="1" customHeight="1" x14ac:dyDescent="0.25">
      <c r="B36" s="52"/>
    </row>
    <row r="37" spans="2:2" ht="51" hidden="1" customHeight="1" x14ac:dyDescent="0.25">
      <c r="B37" s="52"/>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3" workbookViewId="0">
      <selection activeCell="E6" sqref="E6:F23"/>
    </sheetView>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s>
  <sheetData>
    <row r="1" spans="1:6" ht="15.75" thickBot="1" x14ac:dyDescent="0.3"/>
    <row r="2" spans="1:6" ht="15.75" thickBot="1" x14ac:dyDescent="0.3">
      <c r="A2" s="1070" t="s">
        <v>105</v>
      </c>
      <c r="B2" s="1071"/>
      <c r="C2" s="1071"/>
      <c r="D2" s="1071"/>
      <c r="E2" s="1071"/>
      <c r="F2" s="1072"/>
    </row>
    <row r="3" spans="1:6" ht="15" customHeight="1" thickBot="1" x14ac:dyDescent="0.3">
      <c r="A3" s="1073" t="s">
        <v>106</v>
      </c>
      <c r="B3" s="1075" t="s">
        <v>134</v>
      </c>
      <c r="C3" s="1076"/>
      <c r="D3" s="1077"/>
      <c r="E3" s="1068" t="s">
        <v>107</v>
      </c>
      <c r="F3" s="1069"/>
    </row>
    <row r="4" spans="1:6" ht="15.75" thickBot="1" x14ac:dyDescent="0.3">
      <c r="A4" s="1074"/>
      <c r="B4" s="1078"/>
      <c r="C4" s="1079"/>
      <c r="D4" s="1080"/>
      <c r="E4" s="98" t="s">
        <v>14</v>
      </c>
      <c r="F4" s="99" t="s">
        <v>32</v>
      </c>
    </row>
    <row r="5" spans="1:6" x14ac:dyDescent="0.25">
      <c r="A5" s="100"/>
      <c r="B5" s="1081"/>
      <c r="C5" s="1081"/>
      <c r="D5" s="1081"/>
      <c r="E5" s="101"/>
      <c r="F5" s="92"/>
    </row>
    <row r="6" spans="1:6" x14ac:dyDescent="0.25">
      <c r="A6" s="93">
        <v>1</v>
      </c>
      <c r="B6" s="1082" t="s">
        <v>111</v>
      </c>
      <c r="C6" s="1082"/>
      <c r="D6" s="1082"/>
      <c r="E6" s="91"/>
      <c r="F6" s="94"/>
    </row>
    <row r="7" spans="1:6" ht="13.5" customHeight="1" x14ac:dyDescent="0.25">
      <c r="A7" s="93">
        <v>2</v>
      </c>
      <c r="B7" s="1082" t="s">
        <v>112</v>
      </c>
      <c r="C7" s="1082"/>
      <c r="D7" s="1082"/>
      <c r="E7" s="91"/>
      <c r="F7" s="94"/>
    </row>
    <row r="8" spans="1:6" ht="13.5" customHeight="1" x14ac:dyDescent="0.25">
      <c r="A8" s="93">
        <v>3</v>
      </c>
      <c r="B8" s="1082" t="s">
        <v>113</v>
      </c>
      <c r="C8" s="1082"/>
      <c r="D8" s="1082"/>
      <c r="E8" s="91"/>
      <c r="F8" s="94"/>
    </row>
    <row r="9" spans="1:6" ht="14.25" customHeight="1" x14ac:dyDescent="0.25">
      <c r="A9" s="93">
        <v>4</v>
      </c>
      <c r="B9" s="1082" t="s">
        <v>119</v>
      </c>
      <c r="C9" s="1082"/>
      <c r="D9" s="1082"/>
      <c r="E9" s="91"/>
      <c r="F9" s="94"/>
    </row>
    <row r="10" spans="1:6" x14ac:dyDescent="0.25">
      <c r="A10" s="93">
        <v>5</v>
      </c>
      <c r="B10" s="1082" t="s">
        <v>120</v>
      </c>
      <c r="C10" s="1082"/>
      <c r="D10" s="1082"/>
      <c r="E10" s="91"/>
      <c r="F10" s="94"/>
    </row>
    <row r="11" spans="1:6" x14ac:dyDescent="0.25">
      <c r="A11" s="93">
        <v>6</v>
      </c>
      <c r="B11" s="1082" t="s">
        <v>121</v>
      </c>
      <c r="C11" s="1082"/>
      <c r="D11" s="1082"/>
      <c r="E11" s="91"/>
      <c r="F11" s="94"/>
    </row>
    <row r="12" spans="1:6" x14ac:dyDescent="0.25">
      <c r="A12" s="93">
        <v>7</v>
      </c>
      <c r="B12" s="1082" t="s">
        <v>122</v>
      </c>
      <c r="C12" s="1082"/>
      <c r="D12" s="1082"/>
      <c r="E12" s="91"/>
      <c r="F12" s="94"/>
    </row>
    <row r="13" spans="1:6" ht="27.75" customHeight="1" x14ac:dyDescent="0.25">
      <c r="A13" s="93">
        <v>8</v>
      </c>
      <c r="B13" s="1082" t="s">
        <v>123</v>
      </c>
      <c r="C13" s="1082"/>
      <c r="D13" s="1082"/>
      <c r="E13" s="91"/>
      <c r="F13" s="94"/>
    </row>
    <row r="14" spans="1:6" x14ac:dyDescent="0.25">
      <c r="A14" s="93">
        <v>9</v>
      </c>
      <c r="B14" s="1082" t="s">
        <v>124</v>
      </c>
      <c r="C14" s="1082"/>
      <c r="D14" s="1082"/>
      <c r="E14" s="91"/>
      <c r="F14" s="94"/>
    </row>
    <row r="15" spans="1:6" x14ac:dyDescent="0.25">
      <c r="A15" s="93">
        <v>10</v>
      </c>
      <c r="B15" s="1082" t="s">
        <v>125</v>
      </c>
      <c r="C15" s="1082"/>
      <c r="D15" s="1082"/>
      <c r="E15" s="91"/>
      <c r="F15" s="94"/>
    </row>
    <row r="16" spans="1:6" x14ac:dyDescent="0.25">
      <c r="A16" s="93">
        <v>11</v>
      </c>
      <c r="B16" s="1082" t="s">
        <v>126</v>
      </c>
      <c r="C16" s="1082"/>
      <c r="D16" s="1082"/>
      <c r="E16" s="91"/>
      <c r="F16" s="94"/>
    </row>
    <row r="17" spans="1:7" x14ac:dyDescent="0.25">
      <c r="A17" s="93">
        <v>12</v>
      </c>
      <c r="B17" s="1082" t="s">
        <v>127</v>
      </c>
      <c r="C17" s="1082"/>
      <c r="D17" s="1082"/>
      <c r="E17" s="91"/>
      <c r="F17" s="94"/>
    </row>
    <row r="18" spans="1:7" x14ac:dyDescent="0.25">
      <c r="A18" s="93">
        <v>13</v>
      </c>
      <c r="B18" s="1082" t="s">
        <v>128</v>
      </c>
      <c r="C18" s="1082"/>
      <c r="D18" s="1082"/>
      <c r="E18" s="91"/>
      <c r="F18" s="94"/>
    </row>
    <row r="19" spans="1:7" x14ac:dyDescent="0.25">
      <c r="A19" s="93">
        <v>14</v>
      </c>
      <c r="B19" s="1082" t="s">
        <v>130</v>
      </c>
      <c r="C19" s="1082"/>
      <c r="D19" s="1082"/>
      <c r="E19" s="91"/>
      <c r="F19" s="94"/>
    </row>
    <row r="20" spans="1:7" x14ac:dyDescent="0.25">
      <c r="A20" s="93">
        <v>15</v>
      </c>
      <c r="B20" s="1082" t="s">
        <v>129</v>
      </c>
      <c r="C20" s="1082"/>
      <c r="D20" s="1082"/>
      <c r="E20" s="91"/>
      <c r="F20" s="94"/>
    </row>
    <row r="21" spans="1:7" x14ac:dyDescent="0.25">
      <c r="A21" s="93">
        <v>16</v>
      </c>
      <c r="B21" s="1082" t="s">
        <v>131</v>
      </c>
      <c r="C21" s="1082"/>
      <c r="D21" s="1082"/>
      <c r="E21" s="91"/>
      <c r="F21" s="94"/>
    </row>
    <row r="22" spans="1:7" x14ac:dyDescent="0.25">
      <c r="A22" s="93">
        <v>17</v>
      </c>
      <c r="B22" s="1082" t="s">
        <v>132</v>
      </c>
      <c r="C22" s="1082"/>
      <c r="D22" s="1082"/>
      <c r="E22" s="91"/>
      <c r="F22" s="94"/>
    </row>
    <row r="23" spans="1:7" ht="15.75" thickBot="1" x14ac:dyDescent="0.3">
      <c r="A23" s="95">
        <v>18</v>
      </c>
      <c r="B23" s="1083" t="s">
        <v>133</v>
      </c>
      <c r="C23" s="1083"/>
      <c r="D23" s="1083"/>
      <c r="E23" s="96"/>
      <c r="F23" s="97"/>
    </row>
    <row r="25" spans="1:7" x14ac:dyDescent="0.25">
      <c r="A25" s="102" t="s">
        <v>135</v>
      </c>
      <c r="B25" s="102"/>
      <c r="C25" s="102"/>
      <c r="D25" s="102"/>
      <c r="E25" s="102"/>
      <c r="F25" s="102"/>
    </row>
    <row r="26" spans="1:7" ht="15.75" thickBot="1" x14ac:dyDescent="0.3"/>
    <row r="27" spans="1:7" x14ac:dyDescent="0.25">
      <c r="A27" s="1065" t="s">
        <v>136</v>
      </c>
      <c r="B27" s="103" t="s">
        <v>137</v>
      </c>
      <c r="C27" s="104"/>
      <c r="D27" s="104"/>
      <c r="E27" s="104"/>
      <c r="F27" s="104"/>
      <c r="G27" s="105"/>
    </row>
    <row r="28" spans="1:7" x14ac:dyDescent="0.25">
      <c r="A28" s="1066"/>
      <c r="B28" s="106" t="s">
        <v>138</v>
      </c>
      <c r="C28" s="107"/>
      <c r="D28" s="107"/>
      <c r="E28" s="107"/>
      <c r="F28" s="108"/>
      <c r="G28" s="109"/>
    </row>
    <row r="29" spans="1:7" ht="15.75" thickBot="1" x14ac:dyDescent="0.3">
      <c r="A29" s="1067"/>
      <c r="B29" s="110" t="s">
        <v>177</v>
      </c>
      <c r="C29" s="111"/>
      <c r="D29" s="111"/>
      <c r="E29" s="111"/>
      <c r="F29" s="111"/>
      <c r="G29" s="112"/>
    </row>
  </sheetData>
  <mergeCells count="24">
    <mergeCell ref="B22:D22"/>
    <mergeCell ref="B23:D23"/>
    <mergeCell ref="B13:D13"/>
    <mergeCell ref="B14:D14"/>
    <mergeCell ref="B15:D15"/>
    <mergeCell ref="B16:D16"/>
    <mergeCell ref="B17:D17"/>
    <mergeCell ref="B20:D20"/>
    <mergeCell ref="A27:A29"/>
    <mergeCell ref="E3:F3"/>
    <mergeCell ref="A2:F2"/>
    <mergeCell ref="A3:A4"/>
    <mergeCell ref="B3:D4"/>
    <mergeCell ref="B5:D5"/>
    <mergeCell ref="B6:D6"/>
    <mergeCell ref="B18:D18"/>
    <mergeCell ref="B7:D7"/>
    <mergeCell ref="B8:D8"/>
    <mergeCell ref="B9:D9"/>
    <mergeCell ref="B10:D10"/>
    <mergeCell ref="B11:D11"/>
    <mergeCell ref="B12:D12"/>
    <mergeCell ref="B19:D19"/>
    <mergeCell ref="B21:D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election activeCell="A22" sqref="A22:D22"/>
    </sheetView>
  </sheetViews>
  <sheetFormatPr baseColWidth="10" defaultRowHeight="15" x14ac:dyDescent="0.25"/>
  <cols>
    <col min="1" max="1" width="28.5703125" customWidth="1"/>
    <col min="2" max="2" width="11.85546875" customWidth="1"/>
    <col min="3" max="3" width="10" customWidth="1"/>
    <col min="8" max="8" width="31.140625" customWidth="1"/>
    <col min="9" max="10" width="8.42578125" customWidth="1"/>
    <col min="11" max="11" width="8.7109375" customWidth="1"/>
    <col min="13" max="13" width="10.42578125" customWidth="1"/>
    <col min="14" max="14" width="8.7109375" customWidth="1"/>
    <col min="15" max="15" width="7.140625" customWidth="1"/>
    <col min="16" max="16" width="5.42578125" customWidth="1"/>
  </cols>
  <sheetData>
    <row r="1" spans="1:27" ht="15.75" thickBot="1" x14ac:dyDescent="0.3"/>
    <row r="2" spans="1:27" x14ac:dyDescent="0.25">
      <c r="A2" s="1108" t="s">
        <v>140</v>
      </c>
      <c r="B2" s="1109"/>
      <c r="C2" s="1109"/>
      <c r="D2" s="1109"/>
      <c r="E2" s="1109"/>
      <c r="F2" s="1109"/>
      <c r="G2" s="1109"/>
      <c r="H2" s="1109"/>
      <c r="I2" s="1109"/>
      <c r="J2" s="1109"/>
      <c r="K2" s="1110"/>
      <c r="M2" s="1092" t="s">
        <v>158</v>
      </c>
      <c r="N2" s="1093"/>
      <c r="O2" s="1092" t="s">
        <v>168</v>
      </c>
      <c r="P2" s="1093"/>
    </row>
    <row r="3" spans="1:27" ht="15" customHeight="1" thickBot="1" x14ac:dyDescent="0.3">
      <c r="A3" s="1117" t="s">
        <v>181</v>
      </c>
      <c r="B3" s="1119" t="s">
        <v>141</v>
      </c>
      <c r="C3" s="1121"/>
      <c r="D3" s="1122"/>
      <c r="E3" s="1119" t="s">
        <v>142</v>
      </c>
      <c r="F3" s="1121"/>
      <c r="G3" s="1121"/>
      <c r="H3" s="1122"/>
      <c r="I3" s="123"/>
      <c r="J3" s="1119" t="s">
        <v>144</v>
      </c>
      <c r="K3" s="1120"/>
      <c r="M3" s="1094"/>
      <c r="N3" s="1095"/>
      <c r="O3" s="1094"/>
      <c r="P3" s="1095"/>
    </row>
    <row r="4" spans="1:27" ht="15.75" customHeight="1" x14ac:dyDescent="0.25">
      <c r="A4" s="1118"/>
      <c r="B4" s="120" t="s">
        <v>145</v>
      </c>
      <c r="C4" s="120" t="s">
        <v>146</v>
      </c>
      <c r="D4" s="120" t="s">
        <v>147</v>
      </c>
      <c r="E4" s="1119" t="s">
        <v>143</v>
      </c>
      <c r="F4" s="1121"/>
      <c r="G4" s="1121"/>
      <c r="H4" s="1122"/>
      <c r="I4" s="124" t="s">
        <v>8</v>
      </c>
      <c r="J4" s="121" t="s">
        <v>14</v>
      </c>
      <c r="K4" s="122" t="s">
        <v>32</v>
      </c>
      <c r="M4" s="1106" t="s">
        <v>159</v>
      </c>
      <c r="N4" s="1107"/>
      <c r="O4" s="1123">
        <v>0</v>
      </c>
      <c r="P4" s="1124"/>
    </row>
    <row r="5" spans="1:27" ht="42" customHeight="1" x14ac:dyDescent="0.25">
      <c r="A5" s="141" t="s">
        <v>187</v>
      </c>
      <c r="B5" s="113" t="s">
        <v>182</v>
      </c>
      <c r="C5" s="126"/>
      <c r="D5" s="91"/>
      <c r="E5" s="1114" t="s">
        <v>148</v>
      </c>
      <c r="F5" s="1115"/>
      <c r="G5" s="1115"/>
      <c r="H5" s="1116"/>
      <c r="I5" s="113">
        <v>15</v>
      </c>
      <c r="J5" s="113"/>
      <c r="K5" s="94"/>
      <c r="M5" s="1130" t="s">
        <v>160</v>
      </c>
      <c r="N5" s="1131"/>
      <c r="O5" s="1133">
        <v>1</v>
      </c>
      <c r="P5" s="1134"/>
    </row>
    <row r="6" spans="1:27" ht="43.5" customHeight="1" thickBot="1" x14ac:dyDescent="0.3">
      <c r="A6" s="141"/>
      <c r="B6" s="113" t="s">
        <v>182</v>
      </c>
      <c r="C6" s="126"/>
      <c r="D6" s="91"/>
      <c r="E6" s="1114" t="s">
        <v>149</v>
      </c>
      <c r="F6" s="1115"/>
      <c r="G6" s="1115"/>
      <c r="H6" s="1116"/>
      <c r="I6" s="113">
        <v>5</v>
      </c>
      <c r="J6" s="113"/>
      <c r="K6" s="94"/>
      <c r="M6" s="1132" t="s">
        <v>161</v>
      </c>
      <c r="N6" s="1128"/>
      <c r="O6" s="1128">
        <v>2</v>
      </c>
      <c r="P6" s="1129"/>
    </row>
    <row r="7" spans="1:27" ht="40.5" customHeight="1" thickBot="1" x14ac:dyDescent="0.3">
      <c r="A7" s="1125"/>
      <c r="B7" s="113" t="s">
        <v>182</v>
      </c>
      <c r="C7" s="126"/>
      <c r="D7" s="91"/>
      <c r="E7" s="1111" t="s">
        <v>150</v>
      </c>
      <c r="F7" s="1112"/>
      <c r="G7" s="1112"/>
      <c r="H7" s="1113"/>
      <c r="I7" s="113">
        <v>15</v>
      </c>
      <c r="J7" s="113"/>
      <c r="K7" s="94"/>
    </row>
    <row r="8" spans="1:27" ht="15" customHeight="1" x14ac:dyDescent="0.25">
      <c r="A8" s="1126"/>
      <c r="B8" s="113"/>
      <c r="C8" s="126"/>
      <c r="D8" s="91"/>
      <c r="E8" s="1111" t="s">
        <v>151</v>
      </c>
      <c r="F8" s="1112"/>
      <c r="G8" s="1112"/>
      <c r="H8" s="1113"/>
      <c r="I8" s="113">
        <v>10</v>
      </c>
      <c r="J8" s="113"/>
      <c r="K8" s="94"/>
      <c r="M8" s="1097" t="s">
        <v>163</v>
      </c>
      <c r="N8" s="1098"/>
      <c r="O8" s="1098"/>
      <c r="P8" s="1098"/>
      <c r="Q8" s="1099"/>
    </row>
    <row r="9" spans="1:27" x14ac:dyDescent="0.25">
      <c r="A9" s="1127"/>
      <c r="B9" s="113"/>
      <c r="C9" s="126"/>
      <c r="D9" s="91"/>
      <c r="E9" s="114" t="s">
        <v>152</v>
      </c>
      <c r="F9" s="114"/>
      <c r="G9" s="114"/>
      <c r="H9" s="114"/>
      <c r="I9" s="113">
        <v>15</v>
      </c>
      <c r="J9" s="113"/>
      <c r="K9" s="94"/>
      <c r="M9" s="1100"/>
      <c r="N9" s="1101"/>
      <c r="O9" s="1101"/>
      <c r="P9" s="1101"/>
      <c r="Q9" s="1102"/>
      <c r="AA9" t="s">
        <v>108</v>
      </c>
    </row>
    <row r="10" spans="1:27" ht="16.5" customHeight="1" x14ac:dyDescent="0.25">
      <c r="A10" s="139"/>
      <c r="B10" s="113"/>
      <c r="C10" s="126"/>
      <c r="D10" s="91"/>
      <c r="E10" s="114" t="s">
        <v>153</v>
      </c>
      <c r="F10" s="114"/>
      <c r="G10" s="114"/>
      <c r="H10" s="114"/>
      <c r="I10" s="113">
        <v>10</v>
      </c>
      <c r="J10" s="113"/>
      <c r="K10" s="94"/>
      <c r="M10" s="1100"/>
      <c r="N10" s="1101"/>
      <c r="O10" s="1101"/>
      <c r="P10" s="1101"/>
      <c r="Q10" s="1102"/>
      <c r="AA10" t="s">
        <v>109</v>
      </c>
    </row>
    <row r="11" spans="1:27" ht="15.75" thickBot="1" x14ac:dyDescent="0.3">
      <c r="A11" s="115"/>
      <c r="B11" s="113"/>
      <c r="C11" s="127"/>
      <c r="D11" s="96"/>
      <c r="E11" s="116" t="s">
        <v>154</v>
      </c>
      <c r="F11" s="116"/>
      <c r="G11" s="116"/>
      <c r="H11" s="116"/>
      <c r="I11" s="118">
        <v>30</v>
      </c>
      <c r="J11" s="113"/>
      <c r="K11" s="97"/>
      <c r="M11" s="1100"/>
      <c r="N11" s="1101"/>
      <c r="O11" s="1101"/>
      <c r="P11" s="1101"/>
      <c r="Q11" s="1102"/>
      <c r="AA11">
        <v>0</v>
      </c>
    </row>
    <row r="12" spans="1:27" ht="15.75" thickBot="1" x14ac:dyDescent="0.3">
      <c r="A12" s="1086" t="s">
        <v>155</v>
      </c>
      <c r="B12" s="1087"/>
      <c r="C12" s="1087"/>
      <c r="D12" s="1087"/>
      <c r="E12" s="1087"/>
      <c r="F12" s="1087"/>
      <c r="G12" s="1087"/>
      <c r="H12" s="1088"/>
      <c r="I12" s="119">
        <v>100</v>
      </c>
      <c r="J12" s="119">
        <f>SUM(J5:J11)</f>
        <v>0</v>
      </c>
      <c r="K12" s="117"/>
      <c r="M12" s="1100"/>
      <c r="N12" s="1101"/>
      <c r="O12" s="1101"/>
      <c r="P12" s="1101"/>
      <c r="Q12" s="1102"/>
      <c r="AA12">
        <v>1</v>
      </c>
    </row>
    <row r="13" spans="1:27" x14ac:dyDescent="0.25">
      <c r="M13" s="1100"/>
      <c r="N13" s="1101"/>
      <c r="O13" s="1101"/>
      <c r="P13" s="1101"/>
      <c r="Q13" s="1102"/>
      <c r="AA13">
        <v>2</v>
      </c>
    </row>
    <row r="14" spans="1:27" ht="30" customHeight="1" thickBot="1" x14ac:dyDescent="0.3">
      <c r="A14" s="1089" t="s">
        <v>156</v>
      </c>
      <c r="B14" s="1089"/>
      <c r="C14" s="1089"/>
      <c r="D14" s="1089"/>
      <c r="E14" s="1089"/>
      <c r="F14" s="1089"/>
      <c r="G14" s="1089"/>
      <c r="H14" s="1089"/>
      <c r="I14" s="1089"/>
      <c r="J14" s="1089"/>
      <c r="K14" s="1089"/>
      <c r="M14" s="1103"/>
      <c r="N14" s="1104"/>
      <c r="O14" s="1104"/>
      <c r="P14" s="1104"/>
      <c r="Q14" s="1105"/>
    </row>
    <row r="16" spans="1:27" ht="31.5" customHeight="1" x14ac:dyDescent="0.25">
      <c r="A16" s="1090" t="s">
        <v>157</v>
      </c>
      <c r="B16" s="1089"/>
      <c r="C16" s="1089"/>
      <c r="D16" s="1089"/>
      <c r="E16" s="1089"/>
      <c r="F16" s="1089"/>
      <c r="G16" s="1089"/>
      <c r="H16" s="1089"/>
      <c r="I16" s="1089"/>
      <c r="J16" s="1089"/>
      <c r="K16" s="1089"/>
    </row>
    <row r="17" spans="1:27" x14ac:dyDescent="0.25">
      <c r="O17">
        <v>3</v>
      </c>
    </row>
    <row r="18" spans="1:27" x14ac:dyDescent="0.25">
      <c r="A18" s="1096" t="s">
        <v>162</v>
      </c>
      <c r="B18" s="1096"/>
      <c r="C18" s="1096"/>
      <c r="D18" s="1096"/>
      <c r="E18" s="1096"/>
      <c r="F18" s="1096"/>
      <c r="G18" s="1096"/>
      <c r="H18" s="1096"/>
      <c r="I18" s="1096"/>
      <c r="J18" s="1096"/>
      <c r="K18" s="1096"/>
      <c r="AA18" t="s">
        <v>159</v>
      </c>
    </row>
    <row r="19" spans="1:27" x14ac:dyDescent="0.25">
      <c r="AA19" t="s">
        <v>160</v>
      </c>
    </row>
    <row r="20" spans="1:27" x14ac:dyDescent="0.25">
      <c r="A20" s="1085" t="s">
        <v>164</v>
      </c>
      <c r="B20" s="1085"/>
      <c r="C20" s="1085"/>
      <c r="D20" s="1085"/>
      <c r="E20" s="129"/>
      <c r="AA20" t="s">
        <v>161</v>
      </c>
    </row>
    <row r="21" spans="1:27" ht="33" customHeight="1" x14ac:dyDescent="0.25">
      <c r="A21" s="135" t="s">
        <v>166</v>
      </c>
      <c r="B21" s="135" t="s">
        <v>167</v>
      </c>
      <c r="C21" s="1091" t="s">
        <v>165</v>
      </c>
      <c r="D21" s="1091"/>
      <c r="E21" s="125"/>
    </row>
    <row r="22" spans="1:27" x14ac:dyDescent="0.25">
      <c r="A22" s="128"/>
      <c r="B22" s="128"/>
      <c r="C22" s="1084"/>
      <c r="D22" s="1084"/>
      <c r="E22" s="125"/>
    </row>
    <row r="23" spans="1:27" x14ac:dyDescent="0.25">
      <c r="A23" s="128"/>
      <c r="B23" s="128"/>
      <c r="C23" s="1084"/>
      <c r="D23" s="1084"/>
      <c r="E23" s="125"/>
    </row>
    <row r="24" spans="1:27" x14ac:dyDescent="0.25">
      <c r="A24" s="128"/>
      <c r="B24" s="128"/>
      <c r="C24" s="1084"/>
      <c r="D24" s="1084"/>
      <c r="E24" s="125"/>
    </row>
    <row r="25" spans="1:27" x14ac:dyDescent="0.25">
      <c r="A25" s="128"/>
      <c r="B25" s="128"/>
      <c r="C25" s="1084"/>
      <c r="D25" s="1084"/>
      <c r="E25" s="125"/>
    </row>
    <row r="26" spans="1:27" x14ac:dyDescent="0.25">
      <c r="A26" s="128"/>
      <c r="B26" s="128"/>
      <c r="C26" s="1084"/>
      <c r="D26" s="1084"/>
    </row>
    <row r="27" spans="1:27" x14ac:dyDescent="0.25">
      <c r="A27" s="128"/>
      <c r="B27" s="128"/>
      <c r="C27" s="1084"/>
      <c r="D27" s="1084"/>
    </row>
  </sheetData>
  <mergeCells count="32">
    <mergeCell ref="O6:P6"/>
    <mergeCell ref="E5:H5"/>
    <mergeCell ref="M5:N5"/>
    <mergeCell ref="M6:N6"/>
    <mergeCell ref="O5:P5"/>
    <mergeCell ref="M2:N3"/>
    <mergeCell ref="O2:P3"/>
    <mergeCell ref="A18:K18"/>
    <mergeCell ref="M8:Q14"/>
    <mergeCell ref="M4:N4"/>
    <mergeCell ref="A2:K2"/>
    <mergeCell ref="E7:H7"/>
    <mergeCell ref="E8:H8"/>
    <mergeCell ref="E6:H6"/>
    <mergeCell ref="A3:A4"/>
    <mergeCell ref="J3:K3"/>
    <mergeCell ref="B3:D3"/>
    <mergeCell ref="E3:H3"/>
    <mergeCell ref="E4:H4"/>
    <mergeCell ref="O4:P4"/>
    <mergeCell ref="A7:A9"/>
    <mergeCell ref="C26:D26"/>
    <mergeCell ref="C27:D27"/>
    <mergeCell ref="C25:D25"/>
    <mergeCell ref="A20:D20"/>
    <mergeCell ref="A12:H12"/>
    <mergeCell ref="A14:K14"/>
    <mergeCell ref="A16:K16"/>
    <mergeCell ref="C22:D22"/>
    <mergeCell ref="C23:D23"/>
    <mergeCell ref="C24:D24"/>
    <mergeCell ref="C21:D21"/>
  </mergeCells>
  <conditionalFormatting sqref="A5">
    <cfRule type="containsText" dxfId="3" priority="1" stopIfTrue="1" operator="containsText" text="BAJA">
      <formula>NOT(ISERROR(SEARCH("BAJA",A5)))</formula>
    </cfRule>
    <cfRule type="containsText" dxfId="2" priority="2" stopIfTrue="1" operator="containsText" text="MODERADA">
      <formula>NOT(ISERROR(SEARCH("MODERADA",A5)))</formula>
    </cfRule>
    <cfRule type="containsText" dxfId="1" priority="3" stopIfTrue="1" operator="containsText" text="ALTA">
      <formula>NOT(ISERROR(SEARCH("ALTA",A5)))</formula>
    </cfRule>
    <cfRule type="containsText" dxfId="0" priority="4" stopIfTrue="1" operator="containsText" text="EXTREMA">
      <formula>NOT(ISERROR(SEARCH("EXTREMA",A5)))</formula>
    </cfRule>
  </conditionalFormatting>
  <dataValidations count="3">
    <dataValidation type="list" allowBlank="1" showInputMessage="1" showErrorMessage="1" sqref="A22:A27">
      <formula1>$AA$9:$AA$10</formula1>
    </dataValidation>
    <dataValidation type="list" allowBlank="1" showInputMessage="1" showErrorMessage="1" sqref="B22:B27">
      <formula1>$AA$18:$AA$20</formula1>
    </dataValidation>
    <dataValidation type="list" allowBlank="1" showInputMessage="1" showErrorMessage="1" sqref="C22:C24">
      <formula1>$AA$11:$AA$13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MAPA DE RIESGOS </vt:lpstr>
      <vt:lpstr>MATRIZ CALIFICACIÓN</vt:lpstr>
      <vt:lpstr>CALIFICACIÓN DEL RIESGO</vt:lpstr>
      <vt:lpstr>OPCIONES DE MANEJO DEL RIESGO</vt:lpstr>
      <vt:lpstr>DETERMINACIÓN DEL IMPACTO</vt:lpstr>
      <vt:lpstr>CONTROLES DE LOS RIESGOS </vt:lpstr>
      <vt:lpstr>'MAPA DE RIESGOS '!Área_de_impresión</vt:lpstr>
      <vt:lpstr>'MATRIZ CALIFICACIÓN'!Área_de_impresión</vt:lpstr>
      <vt:lpstr>'CALIFICACIÓN DEL RIESGO'!PROBABILIDAD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Julieth Rojas Betancour</cp:lastModifiedBy>
  <cp:lastPrinted>2017-01-12T21:54:20Z</cp:lastPrinted>
  <dcterms:created xsi:type="dcterms:W3CDTF">2011-07-26T19:10:29Z</dcterms:created>
  <dcterms:modified xsi:type="dcterms:W3CDTF">2017-01-31T20:30:40Z</dcterms:modified>
</cp:coreProperties>
</file>