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OAP - SDM 2018\SIG\Riesgos\"/>
    </mc:Choice>
  </mc:AlternateContent>
  <bookViews>
    <workbookView xWindow="0" yWindow="0" windowWidth="28800" windowHeight="12300" tabRatio="677" activeTab="1"/>
  </bookViews>
  <sheets>
    <sheet name="CONTROL DE CAMBIOS" sheetId="25" r:id="rId1"/>
    <sheet name="MAPA DE RIESGOS " sheetId="20" r:id="rId2"/>
    <sheet name="DEFINICIÓN RIESGOS CORRUPCIÓN" sheetId="26" r:id="rId3"/>
    <sheet name="DETERMINACIÓN DE LA PROBABILIDA" sheetId="9" r:id="rId4"/>
    <sheet name="MATRIZ CALIFICACIÓN" sheetId="4" r:id="rId5"/>
    <sheet name="DETERMINACIÓN DEL IMPACTO" sheetId="22" r:id="rId6"/>
    <sheet name="OPCIONES DE MANEJO DEL RIESGO" sheetId="7" r:id="rId7"/>
    <sheet name="EVALUACIÓN DE LOS CONTROLES  " sheetId="2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Print_Area" localSheetId="1">'MAPA DE RIESGOS '!$A$1:$AM$250</definedName>
    <definedName name="_xlnm.Print_Area" localSheetId="4">'MATRIZ CALIFICACIÓN'!$B$1:$H$113</definedName>
    <definedName name="BAJA">'MAPA DE RIESGOS '!#REF!</definedName>
    <definedName name="MODERADO__5">'MAPA DE RIESGOS '!#REF!</definedName>
    <definedName name="PROBABILIDAD" localSheetId="3">'MATRIZ CALIFICACIÓN'!$B$10:$B$14</definedName>
    <definedName name="RARA_VEZ__1">'MAPA DE RIESGOS '!#REF!</definedName>
    <definedName name="_xlnm.Print_Titles" localSheetId="1">'MAPA DE RIESGOS '!$12:$15</definedName>
  </definedNames>
  <calcPr calcId="162913" iterate="1"/>
</workbook>
</file>

<file path=xl/calcChain.xml><?xml version="1.0" encoding="utf-8"?>
<calcChain xmlns="http://schemas.openxmlformats.org/spreadsheetml/2006/main">
  <c r="K104" i="24" l="1"/>
  <c r="K103" i="24"/>
  <c r="B103" i="24"/>
  <c r="CX24" i="22"/>
  <c r="CW24" i="22"/>
  <c r="B60" i="24" l="1"/>
  <c r="B61" i="24"/>
  <c r="O211" i="20" l="1"/>
  <c r="E155" i="20" l="1"/>
  <c r="E156" i="20"/>
  <c r="R35" i="20" l="1"/>
  <c r="K81" i="24" l="1"/>
  <c r="K82" i="24"/>
  <c r="K83" i="24"/>
  <c r="K89" i="24"/>
  <c r="K90" i="24"/>
  <c r="B26" i="24" l="1"/>
  <c r="K102" i="24" l="1"/>
  <c r="K101" i="24"/>
  <c r="K100" i="24"/>
  <c r="K99" i="24"/>
  <c r="CV24" i="22"/>
  <c r="CU24" i="22"/>
  <c r="CT24" i="22"/>
  <c r="CS24" i="22"/>
  <c r="K73" i="24" l="1"/>
  <c r="K69" i="24"/>
  <c r="K67" i="24"/>
  <c r="AR24" i="22" l="1"/>
  <c r="AQ24" i="22"/>
  <c r="AP24" i="22"/>
  <c r="AO24" i="22"/>
  <c r="AN24" i="22"/>
  <c r="AM24" i="22"/>
  <c r="AL24" i="22"/>
  <c r="AK24" i="22"/>
  <c r="AJ24" i="22"/>
  <c r="AI24" i="22"/>
  <c r="AH24" i="22"/>
  <c r="AG24" i="22"/>
  <c r="AF24" i="22"/>
  <c r="AE24" i="22"/>
  <c r="AD24" i="22"/>
  <c r="B37" i="24"/>
  <c r="K36" i="24"/>
  <c r="B36" i="24"/>
  <c r="K35" i="24"/>
  <c r="B35" i="24"/>
  <c r="K34" i="24"/>
  <c r="B34" i="24"/>
  <c r="K33" i="24"/>
  <c r="B33" i="24"/>
  <c r="K32" i="24"/>
  <c r="B32" i="24"/>
  <c r="K31" i="24"/>
  <c r="B31" i="24"/>
  <c r="K30" i="24"/>
  <c r="B30" i="24"/>
  <c r="K29" i="24"/>
  <c r="B29" i="24"/>
  <c r="K28" i="24"/>
  <c r="B28" i="24"/>
  <c r="K27" i="24"/>
  <c r="B27" i="24"/>
  <c r="K26" i="24"/>
  <c r="K25" i="24" l="1"/>
  <c r="K24" i="24"/>
  <c r="K23" i="24"/>
  <c r="K22" i="24"/>
  <c r="K21" i="24"/>
  <c r="K20" i="24"/>
  <c r="K19" i="24"/>
  <c r="K16" i="24" l="1"/>
  <c r="K15" i="24"/>
  <c r="K14" i="24" l="1"/>
  <c r="K13" i="24"/>
  <c r="K12" i="24"/>
  <c r="K11" i="24"/>
  <c r="K10" i="24"/>
  <c r="K9" i="24"/>
  <c r="P24" i="22"/>
  <c r="O24" i="22"/>
  <c r="N24" i="22"/>
  <c r="M24" i="22"/>
  <c r="L24" i="22"/>
  <c r="K24" i="22"/>
  <c r="J24" i="22"/>
  <c r="I24" i="22"/>
  <c r="O155" i="20" l="1"/>
  <c r="O156" i="20"/>
  <c r="K219" i="20" l="1"/>
  <c r="L219" i="20"/>
  <c r="K223" i="20"/>
  <c r="L223" i="20"/>
  <c r="K228" i="20"/>
  <c r="L228" i="20"/>
  <c r="K233" i="20"/>
  <c r="L233" i="20"/>
  <c r="M233" i="20" l="1"/>
  <c r="N233" i="20" s="1"/>
  <c r="M223" i="20"/>
  <c r="N223" i="20" s="1"/>
  <c r="M228" i="20"/>
  <c r="N228" i="20" s="1"/>
  <c r="M219" i="20"/>
  <c r="N219" i="20" s="1"/>
  <c r="G211" i="20"/>
  <c r="F211" i="20"/>
  <c r="K211" i="20"/>
  <c r="L211" i="20"/>
  <c r="M211" i="20"/>
  <c r="N211" i="20" s="1"/>
  <c r="S211" i="20"/>
  <c r="V211" i="20"/>
  <c r="W211" i="20"/>
  <c r="X211" i="20"/>
  <c r="D212" i="20"/>
  <c r="F212" i="20"/>
  <c r="K212" i="20"/>
  <c r="L212" i="20"/>
  <c r="M212" i="20"/>
  <c r="K213" i="20"/>
  <c r="L213" i="20"/>
  <c r="M213" i="20"/>
  <c r="K214" i="20"/>
  <c r="L214" i="20"/>
  <c r="M214" i="20"/>
  <c r="L207" i="20"/>
  <c r="K207" i="20"/>
  <c r="K202" i="20"/>
  <c r="L202" i="20"/>
  <c r="M202" i="20" l="1"/>
  <c r="N202" i="20" s="1"/>
  <c r="M207" i="20"/>
  <c r="N207" i="20" s="1"/>
  <c r="L174" i="20"/>
  <c r="K174" i="20"/>
  <c r="N155" i="20"/>
  <c r="K178" i="20"/>
  <c r="L178" i="20"/>
  <c r="L168" i="20"/>
  <c r="M168" i="20" s="1"/>
  <c r="N168" i="20" s="1"/>
  <c r="L163" i="20"/>
  <c r="K182" i="20"/>
  <c r="L182" i="20"/>
  <c r="K187" i="20"/>
  <c r="L187" i="20"/>
  <c r="K192" i="20"/>
  <c r="L192" i="20"/>
  <c r="M178" i="20" l="1"/>
  <c r="N178" i="20" s="1"/>
  <c r="M182" i="20"/>
  <c r="N182" i="20" s="1"/>
  <c r="M174" i="20"/>
  <c r="N174" i="20" s="1"/>
  <c r="M187" i="20"/>
  <c r="N187" i="20" s="1"/>
  <c r="M163" i="20"/>
  <c r="M192" i="20"/>
  <c r="N192" i="20" s="1"/>
  <c r="L145" i="20"/>
  <c r="K145" i="20"/>
  <c r="L140" i="20"/>
  <c r="K140" i="20"/>
  <c r="M140" i="20" l="1"/>
  <c r="N140" i="20" s="1"/>
  <c r="M145" i="20"/>
  <c r="N145" i="20" s="1"/>
  <c r="L238" i="20"/>
  <c r="K238" i="20"/>
  <c r="M238" i="20" l="1"/>
  <c r="N238" i="20" s="1"/>
  <c r="L110" i="20"/>
  <c r="K110" i="20"/>
  <c r="L105" i="20"/>
  <c r="K105" i="20"/>
  <c r="L100" i="20"/>
  <c r="K100" i="20"/>
  <c r="L95" i="20"/>
  <c r="K95" i="20"/>
  <c r="L90" i="20"/>
  <c r="K90" i="20"/>
  <c r="L85" i="20"/>
  <c r="K85" i="20"/>
  <c r="L80" i="20"/>
  <c r="K80" i="20"/>
  <c r="L75" i="20"/>
  <c r="K75" i="20"/>
  <c r="M95" i="20" l="1"/>
  <c r="N95" i="20" s="1"/>
  <c r="M90" i="20"/>
  <c r="N90" i="20" s="1"/>
  <c r="M110" i="20"/>
  <c r="N110" i="20" s="1"/>
  <c r="M105" i="20"/>
  <c r="N105" i="20" s="1"/>
  <c r="M85" i="20"/>
  <c r="N85" i="20" s="1"/>
  <c r="M75" i="20"/>
  <c r="N75" i="20" s="1"/>
  <c r="M80" i="20"/>
  <c r="N80" i="20" s="1"/>
  <c r="M100" i="20"/>
  <c r="N100" i="20" s="1"/>
  <c r="L158" i="20" l="1"/>
  <c r="K158" i="20"/>
  <c r="F155" i="20"/>
  <c r="H155" i="20"/>
  <c r="K155" i="20"/>
  <c r="L155" i="20"/>
  <c r="M155" i="20"/>
  <c r="P155" i="20"/>
  <c r="R155" i="20"/>
  <c r="S155" i="20"/>
  <c r="W155" i="20"/>
  <c r="F156" i="20"/>
  <c r="H156" i="20"/>
  <c r="H157" i="20"/>
  <c r="L135" i="20"/>
  <c r="K135" i="20"/>
  <c r="L130" i="20"/>
  <c r="K130" i="20"/>
  <c r="L125" i="20"/>
  <c r="K125" i="20"/>
  <c r="L120" i="20"/>
  <c r="K120" i="20"/>
  <c r="L115" i="20"/>
  <c r="K115" i="20"/>
  <c r="M120" i="20" l="1"/>
  <c r="N120" i="20" s="1"/>
  <c r="M130" i="20"/>
  <c r="N130" i="20" s="1"/>
  <c r="M115" i="20"/>
  <c r="N115" i="20" s="1"/>
  <c r="M135" i="20"/>
  <c r="N135" i="20" s="1"/>
  <c r="N150" i="20" s="1"/>
  <c r="M158" i="20"/>
  <c r="N158" i="20" s="1"/>
  <c r="M125" i="20"/>
  <c r="N125" i="20" s="1"/>
  <c r="L70" i="20" l="1"/>
  <c r="K70" i="20"/>
  <c r="L65" i="20"/>
  <c r="K65" i="20"/>
  <c r="L60" i="20"/>
  <c r="K60" i="20"/>
  <c r="L55" i="20"/>
  <c r="K55" i="20"/>
  <c r="M55" i="20" l="1"/>
  <c r="N55" i="20" s="1"/>
  <c r="M65" i="20"/>
  <c r="N65" i="20" s="1"/>
  <c r="M60" i="20"/>
  <c r="N60" i="20" s="1"/>
  <c r="M70" i="20"/>
  <c r="N70" i="20" s="1"/>
  <c r="L50" i="20"/>
  <c r="K50" i="20"/>
  <c r="L45" i="20"/>
  <c r="K45" i="20"/>
  <c r="M45" i="20" l="1"/>
  <c r="N45" i="20" s="1"/>
  <c r="M50" i="20"/>
  <c r="N50" i="20" s="1"/>
  <c r="L35" i="20"/>
  <c r="K35" i="20"/>
  <c r="A35" i="20"/>
  <c r="E30" i="20"/>
  <c r="F30" i="20"/>
  <c r="H30" i="20"/>
  <c r="K30" i="20"/>
  <c r="L30" i="20"/>
  <c r="M30" i="20"/>
  <c r="O30" i="20"/>
  <c r="P30" i="20"/>
  <c r="R30" i="20"/>
  <c r="S30" i="20"/>
  <c r="T30" i="20"/>
  <c r="U30" i="20"/>
  <c r="V30" i="20"/>
  <c r="E31" i="20"/>
  <c r="F31" i="20"/>
  <c r="H31" i="20"/>
  <c r="F32" i="20"/>
  <c r="H32" i="20"/>
  <c r="E33" i="20"/>
  <c r="F33" i="20"/>
  <c r="F34" i="20"/>
  <c r="A26" i="20"/>
  <c r="K26" i="20"/>
  <c r="L26" i="20"/>
  <c r="M26" i="20" l="1"/>
  <c r="N26" i="20" s="1"/>
  <c r="M35" i="20"/>
  <c r="N35" i="20" s="1"/>
  <c r="L21" i="20"/>
  <c r="K21" i="20"/>
  <c r="M21" i="20" l="1"/>
  <c r="N21" i="20" s="1"/>
  <c r="L16" i="20"/>
  <c r="K16" i="20"/>
  <c r="M16" i="20" l="1"/>
  <c r="N16" i="20" s="1"/>
  <c r="AC24" i="22"/>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N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Jaime Daniel Arias Guarin</author>
    <author>Viviana Poveda</author>
  </authors>
  <commentList>
    <comment ref="F11"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2" authorId="1" shapeId="0">
      <text>
        <r>
          <rPr>
            <sz val="14"/>
            <color indexed="81"/>
            <rFont val="Arial"/>
            <family val="2"/>
          </rPr>
          <t>Indique el nombre del proceso al cual pertenece.</t>
        </r>
        <r>
          <rPr>
            <sz val="10"/>
            <color indexed="81"/>
            <rFont val="Arial"/>
            <family val="2"/>
          </rPr>
          <t xml:space="preserve">
</t>
        </r>
      </text>
    </comment>
    <comment ref="B12" authorId="1" shapeId="0">
      <text>
        <r>
          <rPr>
            <sz val="14"/>
            <color indexed="81"/>
            <rFont val="Arial"/>
            <family val="2"/>
          </rPr>
          <t>Se debe señalar el  objetivo del proceso al que se le identificarán los riesgos de corrupción.</t>
        </r>
        <r>
          <rPr>
            <sz val="9"/>
            <color indexed="81"/>
            <rFont val="Tahoma"/>
            <family val="2"/>
          </rPr>
          <t xml:space="preserve">
</t>
        </r>
      </text>
    </comment>
    <comment ref="C12" authorId="1" shapeId="0">
      <text>
        <r>
          <rPr>
            <sz val="14"/>
            <color indexed="81"/>
            <rFont val="Arial"/>
            <family val="2"/>
          </rPr>
          <t>El consecutivo se utiliza para identificar cada uno de los riesgos, empezando por uno (1)</t>
        </r>
        <r>
          <rPr>
            <sz val="10"/>
            <color indexed="81"/>
            <rFont val="Arial"/>
            <family val="2"/>
          </rPr>
          <t>.</t>
        </r>
        <r>
          <rPr>
            <sz val="9"/>
            <color indexed="81"/>
            <rFont val="Tahoma"/>
            <family val="2"/>
          </rPr>
          <t xml:space="preserve">
</t>
        </r>
      </text>
    </comment>
    <comment ref="D12" authorId="1" shapeId="0">
      <text>
        <r>
          <rPr>
            <sz val="14"/>
            <color indexed="81"/>
            <rFont val="Arial"/>
            <family val="2"/>
          </rPr>
          <t xml:space="preserve">Tiene como principal objetivo conocer las fuentes de los riesgos, sus causas y sus consecuencias.
</t>
        </r>
        <r>
          <rPr>
            <sz val="14"/>
            <color indexed="81"/>
            <rFont val="Tahoma"/>
            <family val="2"/>
          </rPr>
          <t xml:space="preserve">
Si al diligenciar la matriz Definición de Riesgos de Corrupción  todas las respuestas son afirmativas, se considera que es un riesgo de corrupción.</t>
        </r>
      </text>
    </comment>
    <comment ref="I12" authorId="1" shapeId="0">
      <text>
        <r>
          <rPr>
            <sz val="14"/>
            <color indexed="81"/>
            <rFont val="Arial"/>
            <family val="2"/>
          </rPr>
          <t xml:space="preserve">La valoración del riesgo es el producto de confrontar los resultados de la evaluación del riesgo con los controles identificados, esto se hace con el objetivo de establecer prioridades para su manejo y para la fijación de políticas. Para adelantar esta etapa se hace necesario tener claridad sobre los puntos de control existentes en los diferentes procesos, los cuales permiten obtener información para efectos de tomar decisiones.
</t>
        </r>
        <r>
          <rPr>
            <b/>
            <u/>
            <sz val="14"/>
            <color indexed="81"/>
            <rFont val="Arial"/>
            <family val="2"/>
          </rPr>
          <t>Acciones fundamentales para valorar el riesgo:</t>
        </r>
        <r>
          <rPr>
            <sz val="14"/>
            <color indexed="81"/>
            <rFont val="Arial"/>
            <family val="2"/>
          </rPr>
          <t xml:space="preserve">
- Identificar controles existentes
- Verificar efectividad de los controles
- Establecer prioridades de tratamiento</t>
        </r>
        <r>
          <rPr>
            <sz val="10"/>
            <color indexed="81"/>
            <rFont val="Arial"/>
            <family val="2"/>
          </rPr>
          <t xml:space="preserve">
</t>
        </r>
      </text>
    </comment>
    <comment ref="Y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C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G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K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L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M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D13" authorId="1" shapeId="0">
      <text>
        <r>
          <rPr>
            <sz val="14"/>
            <color indexed="81"/>
            <rFont val="Arial"/>
            <family val="2"/>
          </rPr>
          <t>Determina los factores que afectan positiva o negativamente el cumplimiento de la misión y los objetivos de la entidad.</t>
        </r>
        <r>
          <rPr>
            <b/>
            <sz val="14"/>
            <color indexed="81"/>
            <rFont val="Tahoma"/>
            <family val="2"/>
          </rPr>
          <t xml:space="preserve">   </t>
        </r>
        <r>
          <rPr>
            <b/>
            <sz val="9"/>
            <color indexed="81"/>
            <rFont val="Tahoma"/>
            <family val="2"/>
          </rPr>
          <t xml:space="preserve">  </t>
        </r>
      </text>
    </comment>
    <comment ref="F13" authorId="2" shapeId="0">
      <text>
        <r>
          <rPr>
            <b/>
            <sz val="14"/>
            <color indexed="81"/>
            <rFont val="Arial"/>
            <family val="2"/>
          </rPr>
          <t>CAUSAS :</t>
        </r>
        <r>
          <rPr>
            <sz val="14"/>
            <color indexed="81"/>
            <rFont val="Arial"/>
            <family val="2"/>
          </rPr>
          <t xml:space="preserve"> Son los medios,  circunstancias, situaciones y/o agentes que generan o propician riesgos.  Estas causas deben estar relacionadas con lo identificado en el contexto estratégico (a cada causa se le pueden asociar uno o mas factores internos y externos.
Es esencial que las causas tengan relación directa con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G13" authorId="1" shapeId="0">
      <text>
        <r>
          <rPr>
            <sz val="14"/>
            <color indexed="81"/>
            <rFont val="Arial"/>
            <family val="2"/>
          </rPr>
          <t xml:space="preserve"> 
</t>
        </r>
        <r>
          <rPr>
            <b/>
            <sz val="14"/>
            <color indexed="81"/>
            <rFont val="Arial"/>
            <family val="2"/>
          </rPr>
          <t xml:space="preserve">Riesgo de Corrupción: </t>
        </r>
        <r>
          <rPr>
            <sz val="14"/>
            <color indexed="81"/>
            <rFont val="Arial"/>
            <family val="2"/>
          </rPr>
          <t>Posibilidad de que por acción u omisión, se use el poder para desviar la gestión de lo público  hacia un beneficio privado.</t>
        </r>
      </text>
    </comment>
    <comment ref="H13" authorId="1" shapeId="0">
      <text>
        <r>
          <rPr>
            <sz val="14"/>
            <color indexed="81"/>
            <rFont val="Arial"/>
            <family val="2"/>
          </rPr>
          <t xml:space="preserve">Son los efectos generados por la ocurrencia o materialización de un riesgo que afecta los objetivos o un proceso de la entidad. Pueden ser entre otros, una pérdida, un daño, un perjuicio o un detrimento.
</t>
        </r>
      </text>
    </comment>
    <comment ref="I13" authorId="1" shapeId="0">
      <text>
        <r>
          <rPr>
            <sz val="14"/>
            <color indexed="81"/>
            <rFont val="Arial"/>
            <family val="2"/>
          </rPr>
          <t xml:space="preserve">El análisis del riesgo busca establecer la probabilidad de ocurrencia del mismo y sus consecuencias,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D14" authorId="1" shapeId="0">
      <text>
        <r>
          <rPr>
            <sz val="14"/>
            <color indexed="81"/>
            <rFont val="Arial"/>
            <family val="2"/>
          </rPr>
          <t>Relación existente entre la Entidad y el ambiente en el que opera – fortalezas, debilidades, oportunidades y amenazas, en especial la información referente al riesgo de corrupción. (entorno normativo, regulatorio y partes interesadas</t>
        </r>
        <r>
          <rPr>
            <sz val="14"/>
            <color indexed="81"/>
            <rFont val="Tahoma"/>
            <family val="2"/>
          </rPr>
          <t xml:space="preserve">
</t>
        </r>
        <r>
          <rPr>
            <b/>
            <sz val="14"/>
            <color indexed="81"/>
            <rFont val="Tahoma"/>
            <family val="2"/>
          </rPr>
          <t>Ver lista desplegable</t>
        </r>
      </text>
    </comment>
    <comment ref="E14" authorId="1" shapeId="0">
      <text>
        <r>
          <rPr>
            <sz val="14"/>
            <color indexed="81"/>
            <rFont val="Arial"/>
            <family val="2"/>
          </rPr>
          <t xml:space="preserve">Se relacionan con la estructura, cultura organizacional, cumplimiento de planes, programas, proyectos, procesos, procedimientos, sistemas de información, modelo de operación, recursos humanos y económicos con que cuenta la entidad.
</t>
        </r>
        <r>
          <rPr>
            <b/>
            <sz val="14"/>
            <color indexed="81"/>
            <rFont val="Arial"/>
            <family val="2"/>
          </rPr>
          <t>Ver lista desplegable</t>
        </r>
      </text>
    </comment>
    <comment ref="I14" authorId="1" shapeId="0">
      <text>
        <r>
          <rPr>
            <sz val="14"/>
            <color indexed="81"/>
            <rFont val="Arial"/>
            <family val="2"/>
          </rPr>
          <t>Es el elemento de control que permite establecer la probabilidad de ocurrencia de los riesgos y el impacto de su materialización, calificandolos y evaluandolos a fin de determinar la capacidad de la entidad, para su aceptación y manejo.</t>
        </r>
      </text>
    </comment>
    <comment ref="O14" authorId="1"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t>
        </r>
        <r>
          <rPr>
            <sz val="9"/>
            <color indexed="81"/>
            <rFont val="Tahoma"/>
            <family val="2"/>
          </rPr>
          <t xml:space="preserve">
</t>
        </r>
      </text>
    </comment>
    <comment ref="P14" authorId="1" shapeId="0">
      <text>
        <r>
          <rPr>
            <b/>
            <sz val="14"/>
            <color indexed="81"/>
            <rFont val="Arial"/>
            <family val="2"/>
          </rPr>
          <t>CONTROL PREVENTIVO:</t>
        </r>
        <r>
          <rPr>
            <sz val="14"/>
            <color indexed="81"/>
            <rFont val="Arial"/>
            <family val="2"/>
          </rPr>
          <t xml:space="preserve"> Se orienta a eliminar las causas del riesgo, para prevenir su ocurrencia o materialización.
</t>
        </r>
        <r>
          <rPr>
            <b/>
            <sz val="14"/>
            <color indexed="81"/>
            <rFont val="Arial"/>
            <family val="2"/>
          </rPr>
          <t xml:space="preserve">CONTROL CORRECTIVO: </t>
        </r>
        <r>
          <rPr>
            <sz val="14"/>
            <color indexed="81"/>
            <rFont val="Arial"/>
            <family val="2"/>
          </rPr>
          <t>Aquellos que permiten, después de ser detectado el evento no deseado, el restablecimiento de la actividad.</t>
        </r>
        <r>
          <rPr>
            <sz val="9"/>
            <color indexed="81"/>
            <rFont val="Tahoma"/>
            <family val="2"/>
          </rPr>
          <t xml:space="preserve">
</t>
        </r>
      </text>
    </comment>
    <comment ref="Q14" authorId="1" shapeId="0">
      <text>
        <r>
          <rPr>
            <sz val="14"/>
            <color indexed="81"/>
            <rFont val="Arial"/>
            <family val="2"/>
          </rPr>
          <t xml:space="preserve">Para determinar el riesgo residual, se comparan los resultados obtenidos del riesgo inherente con los controles establecidos, para determinar la zona del riesgo final. </t>
        </r>
        <r>
          <rPr>
            <sz val="10"/>
            <color indexed="81"/>
            <rFont val="Arial"/>
            <family val="2"/>
          </rPr>
          <t xml:space="preserve">
</t>
        </r>
        <r>
          <rPr>
            <b/>
            <sz val="9"/>
            <color indexed="81"/>
            <rFont val="Tahoma"/>
            <family val="2"/>
          </rPr>
          <t xml:space="preserve">
</t>
        </r>
      </text>
    </comment>
    <comment ref="T14" authorId="1" shapeId="0">
      <text>
        <r>
          <rPr>
            <sz val="14"/>
            <color indexed="81"/>
            <rFont val="Arial"/>
            <family val="2"/>
          </rPr>
          <t xml:space="preserve">Teniendo en cuenta los controles determinados, relacione las acciones asociadas a cada uno de ellos para ser ejecutadas, que permitan mitigar el riesgo residual.  </t>
        </r>
        <r>
          <rPr>
            <sz val="10"/>
            <color indexed="81"/>
            <rFont val="Arial"/>
            <family val="2"/>
          </rPr>
          <t xml:space="preserve">
</t>
        </r>
      </text>
    </comment>
    <comment ref="Z14" authorId="0" shapeId="0">
      <text>
        <r>
          <rPr>
            <sz val="14"/>
            <color indexed="81"/>
            <rFont val="Arial"/>
            <family val="2"/>
          </rPr>
          <t>Relacionar los avances en la ejecución de las acciones pmanteadas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analisis y valoración.</t>
        </r>
        <r>
          <rPr>
            <sz val="9"/>
            <color indexed="81"/>
            <rFont val="Tahoma"/>
            <family val="2"/>
          </rPr>
          <t xml:space="preserve">
</t>
        </r>
      </text>
    </comment>
    <comment ref="I15" authorId="1"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J15" authorId="1" shapeId="0">
      <text>
        <r>
          <rPr>
            <sz val="14"/>
            <color indexed="81"/>
            <rFont val="Arial"/>
            <family val="2"/>
          </rPr>
          <t xml:space="preserve">Son las consecuencias o efectos que puede generar la materialización del riesgo de corrupción en la Entidad. De todos modos, la materialización de un riesgo de corrupción para la entidad, es un impacto único.
</t>
        </r>
        <r>
          <rPr>
            <u/>
            <sz val="14"/>
            <color indexed="81"/>
            <rFont val="Arial"/>
            <family val="2"/>
          </rPr>
          <t>No aplica la descripción de riesgos insignificantes o menores.</t>
        </r>
        <r>
          <rPr>
            <sz val="9"/>
            <color indexed="81"/>
            <rFont val="Tahoma"/>
            <family val="2"/>
          </rPr>
          <t xml:space="preserve">
</t>
        </r>
      </text>
    </comment>
    <comment ref="Q15" authorId="1" shapeId="0">
      <text>
        <r>
          <rPr>
            <sz val="10"/>
            <color indexed="81"/>
            <rFont val="Arial"/>
            <family val="2"/>
          </rPr>
          <t xml:space="preserve">SI EL CONTROL AFECTA LA PROBABILIDAD SE DESPLAZA HACIA ABAJO EN LA MATRIZ DE CALIFICACIÓN
</t>
        </r>
      </text>
    </comment>
    <comment ref="R15" authorId="1" shapeId="0">
      <text>
        <r>
          <rPr>
            <sz val="10"/>
            <color indexed="81"/>
            <rFont val="Arial"/>
            <family val="2"/>
          </rPr>
          <t>SI EL CONTROL AFECTA EL IMPACTO SE  DESPLAZA HACIA LA IZQUIERDA EN LA MATRIZ DE CALIFICACIÓN</t>
        </r>
        <r>
          <rPr>
            <b/>
            <sz val="9"/>
            <color indexed="81"/>
            <rFont val="Tahoma"/>
            <family val="2"/>
          </rPr>
          <t xml:space="preserve">
</t>
        </r>
        <r>
          <rPr>
            <sz val="9"/>
            <color indexed="81"/>
            <rFont val="Tahoma"/>
            <family val="2"/>
          </rPr>
          <t xml:space="preserve">
</t>
        </r>
      </text>
    </comment>
    <comment ref="T15" authorId="1" shapeId="0">
      <text>
        <r>
          <rPr>
            <sz val="14"/>
            <color indexed="81"/>
            <rFont val="Arial"/>
            <family val="2"/>
          </rPr>
          <t>Especifique el tiempo en que va ha desarrollar las actividades</t>
        </r>
        <r>
          <rPr>
            <sz val="10"/>
            <color indexed="81"/>
            <rFont val="Arial"/>
            <family val="2"/>
          </rPr>
          <t>.</t>
        </r>
        <r>
          <rPr>
            <sz val="9"/>
            <color indexed="81"/>
            <rFont val="Tahoma"/>
            <family val="2"/>
          </rPr>
          <t xml:space="preserve">
</t>
        </r>
      </text>
    </comment>
    <comment ref="U15" authorId="1" shapeId="0">
      <text>
        <r>
          <rPr>
            <sz val="14"/>
            <color indexed="81"/>
            <rFont val="Arial"/>
            <family val="2"/>
          </rPr>
          <t>Relacione las acciones a ejecutar por cada control establecido</t>
        </r>
        <r>
          <rPr>
            <sz val="14"/>
            <color indexed="81"/>
            <rFont val="Tahoma"/>
            <family val="2"/>
          </rPr>
          <t xml:space="preserve">.
</t>
        </r>
        <r>
          <rPr>
            <sz val="14"/>
            <color indexed="81"/>
            <rFont val="Arial"/>
            <family val="2"/>
          </rPr>
          <t xml:space="preserve">Durante la aplicación de estas acciones, cada responsable de proceso debe mantener la trazabilidad de las actividades realizadas, con el fin de garantizar de forma efectiva que estos riesgos no se materialicen
</t>
        </r>
      </text>
    </comment>
    <comment ref="V15" authorId="1" shapeId="0">
      <text>
        <r>
          <rPr>
            <sz val="14"/>
            <color indexed="81"/>
            <rFont val="Arial"/>
            <family val="2"/>
          </rPr>
          <t>Determine el registro que soporta y evidencia la ejecución de las acciones, como actas, documentos, memorias.</t>
        </r>
        <r>
          <rPr>
            <sz val="9"/>
            <color indexed="81"/>
            <rFont val="Tahoma"/>
            <family val="2"/>
          </rPr>
          <t xml:space="preserve">
</t>
        </r>
      </text>
    </comment>
    <comment ref="W15" authorId="1" shapeId="0">
      <text>
        <r>
          <rPr>
            <sz val="14"/>
            <color indexed="81"/>
            <rFont val="Arial"/>
            <family val="2"/>
          </rPr>
          <t>Indique quien es el resposable de adelantar la/s acción/nes programadas. (Profesional Especializado, Universitario, Técnico….</t>
        </r>
      </text>
    </comment>
    <comment ref="X15" authorId="1" shapeId="0">
      <text>
        <r>
          <rPr>
            <sz val="14"/>
            <color indexed="81"/>
            <rFont val="Arial"/>
            <family val="2"/>
          </rPr>
          <t>Establezca un indicador que permita medir la efectividad de la ejecución de las acciones planteadas, frente a la administración del riesgo.</t>
        </r>
      </text>
    </comment>
  </commentList>
</comments>
</file>

<file path=xl/sharedStrings.xml><?xml version="1.0" encoding="utf-8"?>
<sst xmlns="http://schemas.openxmlformats.org/spreadsheetml/2006/main" count="3507" uniqueCount="1122">
  <si>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</si>
  <si>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</si>
  <si>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</si>
  <si>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</si>
  <si>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</si>
  <si>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</si>
  <si>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</si>
  <si>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</si>
  <si>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</si>
  <si>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</si>
  <si>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</si>
  <si>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</si>
  <si>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</si>
  <si>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</si>
  <si>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</si>
  <si>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</si>
  <si>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</si>
  <si>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</si>
  <si>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</si>
  <si>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</si>
  <si>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</si>
  <si>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</si>
  <si>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</si>
  <si>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</si>
  <si>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</si>
  <si>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</si>
  <si>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</si>
  <si>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</si>
  <si>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</si>
  <si>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</si>
  <si>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</si>
  <si>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</si>
  <si>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</si>
  <si>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</si>
  <si>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</si>
  <si>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</si>
  <si>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</si>
  <si>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</si>
  <si>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</si>
  <si>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</si>
  <si>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</si>
  <si>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</si>
  <si>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</si>
  <si>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</si>
  <si>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</si>
  <si>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</si>
  <si>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</si>
  <si>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</si>
  <si>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</si>
  <si>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</si>
  <si>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</si>
  <si>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</si>
  <si>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</si>
  <si>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</si>
  <si>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</si>
  <si>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</si>
  <si>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</si>
  <si>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</si>
  <si>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</si>
  <si>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</si>
  <si>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</si>
  <si>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</si>
  <si>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</si>
  <si>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</si>
  <si>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</si>
  <si>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</si>
  <si>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</si>
  <si>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</si>
  <si>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</si>
  <si>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ACCIONES ASOCIADAS AL CONTROL</t>
  </si>
  <si>
    <t>REGISTRO</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</si>
  <si>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</si>
  <si>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</si>
  <si>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</si>
  <si>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</si>
  <si>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</si>
  <si>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</si>
  <si>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</si>
  <si>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</si>
  <si>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</si>
  <si>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</si>
  <si>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</si>
  <si>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</si>
  <si>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</si>
  <si>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</si>
  <si>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</si>
  <si>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</si>
  <si>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</si>
  <si>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</si>
  <si>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</si>
  <si>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</si>
  <si>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</si>
  <si>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</si>
  <si>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</si>
  <si>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</si>
  <si>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</si>
  <si>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</si>
  <si>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</si>
  <si>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</si>
  <si>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</si>
  <si>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</si>
  <si>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</si>
  <si>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</si>
  <si>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</si>
  <si>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</si>
  <si>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</si>
  <si>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</si>
  <si>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</si>
  <si>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</si>
  <si>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</si>
  <si>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</si>
  <si>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</si>
  <si>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</si>
  <si>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</si>
  <si>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</si>
  <si>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</si>
  <si>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</si>
  <si>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</si>
  <si>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</si>
  <si>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</si>
  <si>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</si>
  <si>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</si>
  <si>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</si>
  <si>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</si>
  <si>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</si>
  <si>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</si>
  <si>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</si>
  <si>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</si>
  <si>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</si>
  <si>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</si>
  <si>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</si>
  <si>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</si>
  <si>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</si>
  <si>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</si>
  <si>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</si>
  <si>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</si>
  <si>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</si>
  <si>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</si>
  <si>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</si>
  <si>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Preventivo</t>
  </si>
  <si>
    <t>Correctivo</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</si>
  <si>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</si>
  <si>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</si>
  <si>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</si>
  <si>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</si>
  <si>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</si>
  <si>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</si>
  <si>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</si>
  <si>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</si>
  <si>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</si>
  <si>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</si>
  <si>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</si>
  <si>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</si>
  <si>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r>
      <t xml:space="preserve">RESPONDER AFIRMATIVAMENTE ENTRE 12 Y 18 PREGUNTAS GENERA UN IMPACTO </t>
    </r>
    <r>
      <rPr>
        <b/>
        <u/>
        <sz val="10"/>
        <color indexed="8"/>
        <rFont val="Arial"/>
        <family val="2"/>
      </rPr>
      <t>CATASTRÓFICO</t>
    </r>
  </si>
  <si>
    <t>Descripción del Control</t>
  </si>
  <si>
    <t>INTERNO</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</si>
  <si>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</si>
  <si>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</si>
  <si>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</si>
  <si>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</si>
  <si>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</si>
  <si>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</si>
  <si>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</si>
  <si>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</si>
  <si>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</si>
  <si>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</si>
  <si>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</si>
  <si>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EXTERNO</t>
  </si>
  <si>
    <t xml:space="preserve">CONTEXTO ESTRATEGICO </t>
  </si>
  <si>
    <t>FECHA DE EJECUCIÓN</t>
  </si>
  <si>
    <t>ACCIONES ADELANTADAS</t>
  </si>
  <si>
    <t>RESULTADO DEL INDICADOR</t>
  </si>
  <si>
    <t>VERSION: 2.0</t>
  </si>
  <si>
    <t xml:space="preserve">Fecha: </t>
  </si>
  <si>
    <t>PE01 DIRECCIONAMIENTO ESTRATEGICO</t>
  </si>
  <si>
    <t>PE02 COMUNICACIONES</t>
  </si>
  <si>
    <t>PE03 GESTIÓN DE LA INFORMACIÓN</t>
  </si>
  <si>
    <t>PM01 GESTIÓN DEL TRANSPORTE E INFRAESTRUCTURA</t>
  </si>
  <si>
    <t>PM02 SEGURIDAD VIAL</t>
  </si>
  <si>
    <t>PM03 REGULACIÓN Y CONTROL</t>
  </si>
  <si>
    <t>PM04 GESTIÓN DEL TRANSITO</t>
  </si>
  <si>
    <t>PM05 SERVICIO AL CIUDADANO</t>
  </si>
  <si>
    <t>PA01 GESTIÓN ADMINISTRATIVA</t>
  </si>
  <si>
    <t>PA02 GESTIÓN DEL TALENTO HUMANO</t>
  </si>
  <si>
    <t>PA03 GESTIÓN FINANCIERA</t>
  </si>
  <si>
    <t>PA04 GESTIÓN TECNOLOGICA</t>
  </si>
  <si>
    <t>PA05 GESTIÓN LEGAL Y CONTRACTUAL</t>
  </si>
  <si>
    <t>PV01 CONTROL Y EVALUACIÓN A LA GESTIÓN</t>
  </si>
  <si>
    <r>
      <t xml:space="preserve">EVALUACIÓN </t>
    </r>
    <r>
      <rPr>
        <b/>
        <sz val="9"/>
        <rFont val="Arial"/>
        <family val="2"/>
      </rPr>
      <t>DEL RIESGO</t>
    </r>
  </si>
  <si>
    <t>SEGUIMIENTO OFICINA DE CONTROL INTERNO (ABRIL)</t>
  </si>
  <si>
    <t>Mapa de Riesgos de Corrupción</t>
  </si>
  <si>
    <t xml:space="preserve">               Código: PV01-PR07-F03</t>
  </si>
  <si>
    <t xml:space="preserve">Versión: 2.0 </t>
  </si>
  <si>
    <t xml:space="preserve">Versión de actualización: </t>
  </si>
  <si>
    <t>CONTROL DE CAMBIOS</t>
  </si>
  <si>
    <t>VERSIÓN</t>
  </si>
  <si>
    <t xml:space="preserve">En caso de materializarse el riesgo, cuales acciones se realizaron </t>
  </si>
  <si>
    <t>MATRIZ DEFINICIÓN DEL RIESGO DE CORRUPCIÓN</t>
  </si>
  <si>
    <t>Descripción del riesgo</t>
  </si>
  <si>
    <t>Acción u Omisión</t>
  </si>
  <si>
    <t>Uso del poder</t>
  </si>
  <si>
    <t>Desviar la gestión de lo público</t>
  </si>
  <si>
    <t>Beneficio particular</t>
  </si>
  <si>
    <t>Riesgo 1</t>
  </si>
  <si>
    <t xml:space="preserve">Si en la descripción del riesgo, las casillas son contestadas todas afirmativamente, se trata de un riesgo de corrupción.
 </t>
  </si>
  <si>
    <t>RIESGO 1</t>
  </si>
  <si>
    <t>RIESGO 2</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</si>
  <si>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</si>
  <si>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 xml:space="preserve">TOTAL RESPUESTAS </t>
  </si>
  <si>
    <t>Desplazamiento</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</si>
  <si>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</si>
  <si>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</si>
  <si>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</si>
  <si>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¿El control es manual?
califique </t>
    </r>
    <r>
      <rPr>
        <b/>
        <u/>
        <sz val="12"/>
        <color theme="1"/>
        <rFont val="Arial"/>
        <family val="2"/>
      </rPr>
      <t>15</t>
    </r>
  </si>
  <si>
    <r>
      <t xml:space="preserve">¿La frecuencia de ejecución del control y seguimiento es adecuada?
califique </t>
    </r>
    <r>
      <rPr>
        <b/>
        <u/>
        <sz val="11"/>
        <color theme="1"/>
        <rFont val="Arial"/>
        <family val="2"/>
      </rPr>
      <t>10</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</si>
  <si>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</si>
  <si>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</si>
  <si>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</si>
  <si>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Probabilidad
(Preventivo)</t>
  </si>
  <si>
    <t>Impacto
(Correctivo)</t>
  </si>
  <si>
    <t>...n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</si>
  <si>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Sin se cuenta con 3 controles y los tres suman 5 movimientos siendo 1-2-2 = promedio 1.666 = 2
Esto aplica para Probabilidad e impacto</t>
    </r>
  </si>
  <si>
    <r>
      <t>E</t>
    </r>
    <r>
      <rPr>
        <sz val="11"/>
        <color indexed="8"/>
        <rFont val="Calibri"/>
        <family val="2"/>
      </rPr>
      <t xml:space="preserve">l </t>
    </r>
    <r>
      <rPr>
        <u/>
        <sz val="11"/>
        <color indexed="8"/>
        <rFont val="Calibri"/>
        <family val="2"/>
      </rPr>
      <t>control preventivo</t>
    </r>
    <r>
      <rPr>
        <sz val="11"/>
        <color indexed="8"/>
        <rFont val="Calibri"/>
        <family val="2"/>
      </rPr>
      <t xml:space="preserve">  contrarresta la </t>
    </r>
    <r>
      <rPr>
        <b/>
        <sz val="11"/>
        <color indexed="8"/>
        <rFont val="Calibri"/>
        <family val="2"/>
      </rPr>
      <t>PROBABILIDAD</t>
    </r>
    <r>
      <rPr>
        <sz val="11"/>
        <color indexed="8"/>
        <rFont val="Calibri"/>
        <family val="2"/>
      </rPr>
      <t xml:space="preserve"> de materialización del riesgo y  el </t>
    </r>
    <r>
      <rPr>
        <u/>
        <sz val="11"/>
        <color indexed="8"/>
        <rFont val="Calibri"/>
        <family val="2"/>
      </rPr>
      <t>control  correctivo</t>
    </r>
    <r>
      <rPr>
        <sz val="11"/>
        <color indexed="8"/>
        <rFont val="Calibri"/>
        <family val="2"/>
      </rPr>
      <t xml:space="preserve"> el </t>
    </r>
    <r>
      <rPr>
        <b/>
        <sz val="11"/>
        <color indexed="8"/>
        <rFont val="Calibri"/>
        <family val="2"/>
      </rPr>
      <t>IMPACTO</t>
    </r>
    <r>
      <rPr>
        <sz val="11"/>
        <color indexed="8"/>
        <rFont val="Calibri"/>
        <family val="2"/>
      </rPr>
      <t xml:space="preserve"> de la materialización del riesgo.</t>
    </r>
  </si>
  <si>
    <t>REPORTE MONITOREO Y REVISIÓN-ABRIL</t>
  </si>
  <si>
    <t xml:space="preserve">REPORTE MONITOREO Y REVISIÓN-AGOSTO </t>
  </si>
  <si>
    <t>REPORTE MONITOREO Y REVISIÓN-DICIEMBRE</t>
  </si>
  <si>
    <t>SEGUIMIENTO OFICINA DE CONTROL INTERNO (AGOSTO)</t>
  </si>
  <si>
    <t>SEGUIMIENTO OFICINA DE CONTROL INTERNO (DICIEMBRE)</t>
  </si>
  <si>
    <t>Código: PV 01-PR07-F3</t>
  </si>
  <si>
    <t xml:space="preserve"> TIPO DE CONTROLES</t>
  </si>
  <si>
    <t xml:space="preserve">Utilizar de manera inadecuada la ejecución del presupuesto de los proyectos de inversión para beneficio propio o de terceros. </t>
  </si>
  <si>
    <t>Detrimento patrimonial.</t>
  </si>
  <si>
    <t>Semestral</t>
  </si>
  <si>
    <t>Líder de proceso y profesional equipo operativo SIG</t>
  </si>
  <si>
    <t>#Socialización realizada/#socialización programada</t>
  </si>
  <si>
    <t>Investigaciones disciplinarias.</t>
  </si>
  <si>
    <t>Aplicación de herramientas de control (PAA)</t>
  </si>
  <si>
    <t xml:space="preserve">BIMENSUAL </t>
  </si>
  <si>
    <t>Peculado por apropiación.</t>
  </si>
  <si>
    <t>Imagen institucional.</t>
  </si>
  <si>
    <t>Incumplimiento de los programas y proyectos definidos en el PDD.</t>
  </si>
  <si>
    <t>Actualizar los indicadores de gestión de la OAC.</t>
  </si>
  <si>
    <t xml:space="preserve">Actualización de normatividad vigente sobre procesos de contratación pública. </t>
  </si>
  <si>
    <t xml:space="preserve">Concentración de poder.
Amiguismo y clientelismo.
</t>
  </si>
  <si>
    <t xml:space="preserve">Direccionamiento de los recursos para beneficio propio, o de terceros. </t>
  </si>
  <si>
    <t>Reporte de indicadores de gestión realizados por los responsables del proceso.</t>
  </si>
  <si>
    <t xml:space="preserve">Porfesional Universitario </t>
  </si>
  <si>
    <t xml:space="preserve">1 Documento actualizado y publicado POA. </t>
  </si>
  <si>
    <t xml:space="preserve">Bajos estandares éticos </t>
  </si>
  <si>
    <t xml:space="preserve">Posibles investigaciones e incumplimiento de la normatividad. </t>
  </si>
  <si>
    <t xml:space="preserve">Inclusión de la normatividad en la matriz de cumplimieno de lo legal del proceso si es competente. Y aplicación de la normatividad. </t>
  </si>
  <si>
    <t xml:space="preserve">1 Documento actualizado y publicado Matriz de cumpliniento de lo legal. </t>
  </si>
  <si>
    <t xml:space="preserve">Tráfico de influencias </t>
  </si>
  <si>
    <t xml:space="preserve">Afectación del presupuesto definido y malversación de dineros públicos. </t>
  </si>
  <si>
    <t>Desconocimiento de la normatividad de contratación</t>
  </si>
  <si>
    <t xml:space="preserve">Incumplimiento,  demandas e investigaciones </t>
  </si>
  <si>
    <t>Falta o ausencia de controles  a los procesos contractuales.</t>
  </si>
  <si>
    <t>Incumplimientos de la entrega de bienes o servicios por tiempo o calidad.</t>
  </si>
  <si>
    <t>utilizacion indebida de la informacion</t>
  </si>
  <si>
    <t>Ausencia o debilidad de procesos y procedimientos para la gestion</t>
  </si>
  <si>
    <t xml:space="preserve">Perdidad de imagen y credibilidad </t>
  </si>
  <si>
    <t xml:space="preserve"> Bajos estandares eticos</t>
  </si>
  <si>
    <t>permanente</t>
  </si>
  <si>
    <t>Aplicación del procedimento para el reporte de los Planes Operativos Anuales (POA)</t>
  </si>
  <si>
    <t>Sancion disciplinaria</t>
  </si>
  <si>
    <t xml:space="preserve">Concentracion de poder
</t>
  </si>
  <si>
    <t xml:space="preserve">Amiguismo y clientelismo
</t>
  </si>
  <si>
    <t xml:space="preserve">Sancion disciplinarias y legales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</si>
  <si>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</si>
  <si>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</si>
  <si>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</si>
  <si>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Bajos estandares Eticos</t>
  </si>
  <si>
    <t>Perdida de imagen y credibilidad institucional</t>
  </si>
  <si>
    <t>Interes Indebido en las celebracion de contratos o debilidad de procesos y procedimientos para la gestion</t>
  </si>
  <si>
    <t>Detrimento patrimonial</t>
  </si>
  <si>
    <t>Trafico de Influencias</t>
  </si>
  <si>
    <t>Amiguismo y clientelismo</t>
  </si>
  <si>
    <t>Emitir conceptos de aval o negación de Planes Estratégicos de Seguridad Vial en favorecimiento a terceros.</t>
  </si>
  <si>
    <t>Posibles investigaciones y sanciones disciplinarias, legales y administrativas</t>
  </si>
  <si>
    <t xml:space="preserve">Aplicación del procedimiento
PM02-PR02 Revisión  Planes de Seguridad Vial con puntos de control. </t>
  </si>
  <si>
    <t>SEMESTRAL</t>
  </si>
  <si>
    <t>Listado de asistencia y/o correo electrónico</t>
  </si>
  <si>
    <t>Director(a) de seguridad Vial y Tránsito</t>
  </si>
  <si>
    <t>(Número de socializaciones realizadas / Número de socializaciones programadas)*100</t>
  </si>
  <si>
    <t>Abuso de poder</t>
  </si>
  <si>
    <t>Afectación Imagen Institucional</t>
  </si>
  <si>
    <t>Socializaciones del código de ética</t>
  </si>
  <si>
    <t>Extralimitación de funciones</t>
  </si>
  <si>
    <t>Trafico de influencia</t>
  </si>
  <si>
    <t>Deficiencia en la apropiación en la gestión de procedimientos</t>
  </si>
  <si>
    <t xml:space="preserve">
Ausencia de valores éticos en la gestión pública.</t>
  </si>
  <si>
    <t>Ausencia de controles en los procesos</t>
  </si>
  <si>
    <t>Presiones Políticas y Clientelismo.</t>
  </si>
  <si>
    <t>Intereses personales por encima de los Institucionales</t>
  </si>
  <si>
    <t xml:space="preserve">Amiguismo y clientelismo </t>
  </si>
  <si>
    <t xml:space="preserve">Perdida de imagen institucional </t>
  </si>
  <si>
    <t>Rotación del personal en el SuperCADE de Movilidad (Av Calle 13 N°37-35)</t>
  </si>
  <si>
    <t>Profesional DSC</t>
  </si>
  <si>
    <t xml:space="preserve">Bajos estándares éticos </t>
  </si>
  <si>
    <t xml:space="preserve">Ciudadanía Insatisfecha </t>
  </si>
  <si>
    <t xml:space="preserve">Capacitación en la Política Pública de Servicio al Ciudadano (Decreto 197 de 2014) </t>
  </si>
  <si>
    <t>May - Nov</t>
  </si>
  <si>
    <t xml:space="preserve">Divulgar e implementar procedimiento para la asignación de digiturnos en el SuperCADE de Movilidad </t>
  </si>
  <si>
    <t>Listados de Asistencia y formatos para la rotación</t>
  </si>
  <si>
    <t xml:space="preserve">Falta de integridad </t>
  </si>
  <si>
    <t xml:space="preserve">Reprocesos en el proceso de atención </t>
  </si>
  <si>
    <t xml:space="preserve">Listados de Asistencia  </t>
  </si>
  <si>
    <t>Una  jornadas de inducción y reinducción en cada semestre</t>
  </si>
  <si>
    <t xml:space="preserve">Falta de transparencia </t>
  </si>
  <si>
    <t>Sanciones legales e investigaciones disciplinarias</t>
  </si>
  <si>
    <t xml:space="preserve">Estructurar e Implementar una estrategia comunicativa relacionada con temas de corrupción </t>
  </si>
  <si>
    <t>Una estrategia comunicativa implementada  en cada semestre</t>
  </si>
  <si>
    <t xml:space="preserve">Pérdida de imagen institucional </t>
  </si>
  <si>
    <t xml:space="preserve">Concusión </t>
  </si>
  <si>
    <t>Implementación de lo dispuesto en el  Procedimiento de los cursos de pedagogía por infracción a las normas de tránsito y transporte PM05-PR05</t>
  </si>
  <si>
    <t>Diario</t>
  </si>
  <si>
    <t xml:space="preserve">Realizar un muestreo del 10% a los certificados expedidos versus registro de asistencia  en cada uno de los cursos dictados </t>
  </si>
  <si>
    <t>Formato PM05- PR05-F07 "formato 10% asistentes al curso de pedagogía"</t>
  </si>
  <si>
    <t xml:space="preserve">La NO aplicación del Procedimiento de los cursos de pedagogía por infracción a las normas de tránsito y transporte - PM05-PR05 </t>
  </si>
  <si>
    <t xml:space="preserve">Suspensión de contratos </t>
  </si>
  <si>
    <t>Mensual</t>
  </si>
  <si>
    <t>Realizar la verificación de los requisitos del 10% de las inscripciones mensuales realizadas en la base de datos de exceptuados</t>
  </si>
  <si>
    <t xml:space="preserve">Tabla en excel con la realización de la verificación de los requisitos </t>
  </si>
  <si>
    <t>Restricción de los usuarios autorizados para la verificación de requisitos e ingreso de solicitudes al sistema</t>
  </si>
  <si>
    <t>La NO aplicación del Procedimiento PM05-PR18 "Procedimiento de los cursos de pedagogía por infracción a las normas de tránsito y transporte"</t>
  </si>
  <si>
    <t>Mayor cantidad de vehículos transitando por la ciudad en horario restringido</t>
  </si>
  <si>
    <t>Autorización de la inscripción en la base de datos de exceptuados por parte de un solo funcionario de la DSC</t>
  </si>
  <si>
    <t>Falta de autencidad en documentos presentados por los ciudadanos para solicitar la inscripción</t>
  </si>
  <si>
    <t>Amiguismo.</t>
  </si>
  <si>
    <t xml:space="preserve">Pérdida  de la imagen, la credibilidad, la transparencia y la probidad de la Entidad.  </t>
  </si>
  <si>
    <t xml:space="preserve">Utilización indebida de la información privilegiada. </t>
  </si>
  <si>
    <t xml:space="preserve">Afectación de recursos público. </t>
  </si>
  <si>
    <t xml:space="preserve">Tráfico de influencias. </t>
  </si>
  <si>
    <t xml:space="preserve">Hallazgos administrativos. </t>
  </si>
  <si>
    <t xml:space="preserve">Afectación en el cumplimiento de las funciones de la Entidad. </t>
  </si>
  <si>
    <t xml:space="preserve">Pérdida  de la imagen de la Entidad,  la credibilidad, la transparencia y la probidad de de los funcionarios.  </t>
  </si>
  <si>
    <t xml:space="preserve">Cohecho. </t>
  </si>
  <si>
    <t xml:space="preserve">Afectación de recursos públicos. </t>
  </si>
  <si>
    <t>No reportar intencionalmente al área competente  la información para adelantar las investigaciones  administrativas a las empresas de transporte público a que haya lugar</t>
  </si>
  <si>
    <t>Emitir conceptos técnicos y/o autorizar implementación de señalización sin el cumplimiento de requisitos en favor  de terceros</t>
  </si>
  <si>
    <t>Afectación de la imagen institucional</t>
  </si>
  <si>
    <t>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t>
  </si>
  <si>
    <t>Trafico de influencias</t>
  </si>
  <si>
    <t>Investigaciones disciplinarias</t>
  </si>
  <si>
    <t>Bajos estandares eticos</t>
  </si>
  <si>
    <t>Cohecho</t>
  </si>
  <si>
    <t>Deficiencia en la apropiación en la gestion del procedimiento</t>
  </si>
  <si>
    <t>Ivestigaciones disciplinarias</t>
  </si>
  <si>
    <t>Utilización indebida de información priviligedia</t>
  </si>
  <si>
    <t>Elaborar estudios previos para procesos de contratación de señalización en beneficio
propio o de terceros</t>
  </si>
  <si>
    <t>Sanciones disciplinarias</t>
  </si>
  <si>
    <t>Aplicación del procedimiento asociado
con el riesgo, así:
PM04-PR13
Verificación técnica de  implementación diseño de señalización por terceros</t>
  </si>
  <si>
    <t>Estudios previos o de factibilidad superficiales</t>
  </si>
  <si>
    <t xml:space="preserve">Pliegos de condiciones hechos a la medida de una firma particular </t>
  </si>
  <si>
    <t xml:space="preserve">Adendas que cambien condiciones generales del proceso para favorecer a grupos interesados </t>
  </si>
  <si>
    <t>Amigismo y clientelismo</t>
  </si>
  <si>
    <t>Amiguismo</t>
  </si>
  <si>
    <t>Emitir conceptos técnicos de semaforización sin el cumplimiento de requisitos en favor  de terceros</t>
  </si>
  <si>
    <t>Aplicación del procedimiento asociado
con el riesgo, así:
PM04-PR07
Modificación y optimización del planeamiento semafórico
PM04-PR14
Gestión al matenimiento preventivo del sistema de semaforización
PM04-PR17
Gestión al mantenimiento correctivo del sistema de semaforización</t>
  </si>
  <si>
    <t xml:space="preserve"># de resoluciones revisadas / # resoluciones </t>
  </si>
  <si>
    <t>Correos o evidencias de notificación</t>
  </si>
  <si>
    <t>Voluntad del servidor público de beneficiar a un tercero o a si mismo</t>
  </si>
  <si>
    <t>Investigaciones y sanciones disciplinarias</t>
  </si>
  <si>
    <t>Permanente</t>
  </si>
  <si>
    <t>DIRECCIÓN ADMINISTRATIVA Y FINANCIREA / SUBDIRECCIÓN ADMINISTRATIVA</t>
  </si>
  <si>
    <t>Pérdida de imagen institucional</t>
  </si>
  <si>
    <t>Investigaciones administrativas y disciplinarias.</t>
  </si>
  <si>
    <t xml:space="preserve">Concentración de poder, </t>
  </si>
  <si>
    <t>Celebrar contratos omitiendo requisitos legales y/o del procedimiento para favorecimiento de un tercero.</t>
  </si>
  <si>
    <t xml:space="preserve">Investigaciones y sanciones legales, administrativas y disciplinarias, multas, </t>
  </si>
  <si>
    <t>Monitoreo de los requisitos legales y/o de procedimiento contralos requisitos inherentes a cada contrato</t>
  </si>
  <si>
    <t>extralimitación de funciones, ausencia o debilidad de procesos y procedimientos.</t>
  </si>
  <si>
    <t>incumplimiento de las obligaciones contractuales.</t>
  </si>
  <si>
    <t xml:space="preserve">amiguismo y clientelismo, </t>
  </si>
  <si>
    <t>bajos estándares éticos, tráfico de influencias.</t>
  </si>
  <si>
    <t>Pérdida, alteración, ausencia, y retardo intencional de la documentación precontractual y contractual.</t>
  </si>
  <si>
    <t xml:space="preserve">Investigaciones y sanciones legales, administrativas y disciplinarias, </t>
  </si>
  <si>
    <t>Monitoreo y control de los prestamos realizados a los usuarios tanto externos como internos.</t>
  </si>
  <si>
    <t xml:space="preserve">falta de información derivada de los documentos, </t>
  </si>
  <si>
    <t>reprocesamiento de la información.</t>
  </si>
  <si>
    <t>Realizar la representación extrajudicial y judicial de la Entidad sin la correspondiente defensa técnica y material, para favorecimiento de un tercero.</t>
  </si>
  <si>
    <t xml:space="preserve">Investigaciones y sanciones legales, administrativas y disciplinarias,  </t>
  </si>
  <si>
    <t>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t>
  </si>
  <si>
    <t>pérdida de demandas y tutelas</t>
  </si>
  <si>
    <t>Utilizacion indebida de la informacion Institucional</t>
  </si>
  <si>
    <t>Expedición de certificaciones contractuales alteradas en beneficio de un tercero</t>
  </si>
  <si>
    <t>Realizar mesas de trabajo, por medio de las cuales se pueda diagnosticar las necesidades que tiene la Dirección de asuntos Legales, en cuanto a control y seguridad de la información.</t>
  </si>
  <si>
    <t>Perdida de la Información</t>
  </si>
  <si>
    <t>Sanciones por parte de las entidades de control</t>
  </si>
  <si>
    <t>Cumplimiento en la ejecución de los procedimientos PA01-PR12, 13, 14 y 20</t>
  </si>
  <si>
    <t xml:space="preserve">Semestral </t>
  </si>
  <si>
    <t>Formatos asociados a los procedimientos.
Memorandos
Correos Electrónicos
Denuncias de pérdida</t>
  </si>
  <si>
    <t xml:space="preserve">Subdirector administrativo </t>
  </si>
  <si>
    <t xml:space="preserve">Ausencia o debilidad de procesos y procedimientos para la gestion </t>
  </si>
  <si>
    <t>Procesos disciplinarios, fiscales y penales</t>
  </si>
  <si>
    <t>Clientelismo</t>
  </si>
  <si>
    <t xml:space="preserve">Concentración de poder </t>
  </si>
  <si>
    <t>Concentración de poder</t>
  </si>
  <si>
    <t>Pérdida de la integridad de la información</t>
  </si>
  <si>
    <t xml:space="preserve">Seguimiento mensual al control de préstamo de documentos del Archivo Central de la SDM  </t>
  </si>
  <si>
    <t>Registro mensual de préstamo de documentos
Correos Electrónicos
Denuncias de pérdida</t>
  </si>
  <si>
    <t>(No de seguimientos realizados /No de seguimientos programados)*100</t>
  </si>
  <si>
    <t>Investigaciones administrativas, fiscales y disciplinarias</t>
  </si>
  <si>
    <t xml:space="preserve">Clientelismo, Tráfico de influencias </t>
  </si>
  <si>
    <t>Bajos estándares éticos</t>
  </si>
  <si>
    <t xml:space="preserve">Investigaciones disciplinarias, civiles, penal y fiscales </t>
  </si>
  <si>
    <t>JEFE DEL AREA</t>
  </si>
  <si>
    <t xml:space="preserve">Reprocesos </t>
  </si>
  <si>
    <t>Bajos estándares éticos.</t>
  </si>
  <si>
    <t>Socialización del Código de Ética de la SDM a los servidores de la OCI</t>
  </si>
  <si>
    <t>Jefe de la OCI</t>
  </si>
  <si>
    <t>Deficiencia en los controles  a los informes de auditoría, evaluaciones y/o seguimientos que reflejen  la  no conformidad  observada de acuerdo con las evidencias recolectadas.</t>
  </si>
  <si>
    <t>Tráfico de influencias</t>
  </si>
  <si>
    <t>Abuso de autoridad</t>
  </si>
  <si>
    <t>Revisión de los informes de auditoria, evaluaciones y/o seguimientos  por el Jefe de la OCI (Verificar que los hallazgos estén debidamente soportados)</t>
  </si>
  <si>
    <t>Revisión de los resultado de listas de verificación  del ejercicio auditor e implementar acciones de mejora</t>
  </si>
  <si>
    <t>Según programación auditorías SIG</t>
  </si>
  <si>
    <t>Con base en los resultados de las encuestas del ejercicio auditor evaluar  competencias del equipo auditor.</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</si>
  <si>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</si>
  <si>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</si>
  <si>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Desconocimiento y control de las políticas de manejo y seguridad de la información.</t>
  </si>
  <si>
    <t>Socialización de la politica de seguridad de la información a los servidores de la OCI</t>
  </si>
  <si>
    <t>Socialización a los servidores de la OCI de los delitos tipificados como de corrupción en la Ley  y la obligación de reportarlos.</t>
  </si>
  <si>
    <t>Vincular personas en los contratos u OPS sin formación o experiencia, en beneficio propio o a favor de un tercero</t>
  </si>
  <si>
    <t>Afectación negativa de la imagen de la OCI.</t>
  </si>
  <si>
    <t>Reprocesos</t>
  </si>
  <si>
    <t>Detrimento Patrimonial.</t>
  </si>
  <si>
    <t>Desmotivación en el equipo de trabajo</t>
  </si>
  <si>
    <t>Subdirector financiero y equipo operativo</t>
  </si>
  <si>
    <t>Manipulación indebida de perfiles de acceso y claves de sistemas de información</t>
  </si>
  <si>
    <t>Incumplimiento intencional del procedimiento y/o aprovechamiento  de falencias que se presenten en la aplicación del mismo</t>
  </si>
  <si>
    <t>Investigaciones disciplinarias, penal y fiscales</t>
  </si>
  <si>
    <t xml:space="preserve">Falta de Políticas de custodia y almacenamiento de las licencias de conducción suspendidas o canceladas. </t>
  </si>
  <si>
    <t xml:space="preserve">Custodiar las licencias de conducción en cajillas de seguridad </t>
  </si>
  <si>
    <t>No contar con los recursos (humanos, tecnológicos y técnicos) para cumplir con el procedimiento establecido.</t>
  </si>
  <si>
    <t>Perdida de imagen institucional.</t>
  </si>
  <si>
    <t>Acceso limitado en el área de archivo donde se encuentran las licencias de conducción</t>
  </si>
  <si>
    <t>No contar con un  espacio físico para la custodia y el almacenamiento de las licencias de conducción suspendidas o canceladas .</t>
  </si>
  <si>
    <t>Insatisfacción del usuario - Demandas.</t>
  </si>
  <si>
    <t>Insuficiencia de recurso humano idóneo que permita cumplir con los procedimientos establecidos y con los términos procesales.</t>
  </si>
  <si>
    <t>Investigaciones disciplinarias, penales y fiscales</t>
  </si>
  <si>
    <t>Parametrizando el sistema SICON para que genere la Audiencia dentro de los términos establecidos en el Articulo 136 del código nacional de tránsito</t>
  </si>
  <si>
    <t>Pérdida intencional de expedientes que contienen: las investigaciones administrativas por violación a las normas de transporte, los procesos contravencionales por violación a las normas de tránsito</t>
  </si>
  <si>
    <t>Seguimiento y control a los términos procesales en el sistema de información y/o Base de Datos</t>
  </si>
  <si>
    <t>Registro indebido e intencional de la información (archivo físico o sistema de información) que sirve para cumplir con el objetivo de la investigación, tales como: informes de infracción, ordenes de comparendos</t>
  </si>
  <si>
    <t>Entrega tardía de manera intencional de los expedientes que contienen las investigaciones administrativas por violación a las normas de transporte o de los procesos contravencionales por violación a las normas de tránsito, que permitan resolver oportunamente los recursos de apelación interpuestos.</t>
  </si>
  <si>
    <t>Detrimento patrimonial para la SDM.</t>
  </si>
  <si>
    <t>No gestionar o entorpecer el proceso de cobro Coactivo  de forma dolosa.</t>
  </si>
  <si>
    <t>Prescripción del derecho a ejercer la acción de cobro o pérdida de fuerza ejecutoria de los actos administrativos</t>
  </si>
  <si>
    <t>Abstenerse de forma indebida de realizar un reporte negativo ante centrales de riesgos o modificarlo por uno positivo cuando el deudor está en mora</t>
  </si>
  <si>
    <t>Reducir las probabilidades de recuperación de la obligación a través de la no aplicación de los mecanismos de presion que constituyen las centrales de riesgo</t>
  </si>
  <si>
    <t>PM03-C REGULACIÓN Y CONTROL</t>
  </si>
  <si>
    <t>Ausencia de valores éticos en la gestión pública.</t>
  </si>
  <si>
    <t>Investigaciones y sanciones</t>
  </si>
  <si>
    <t>SOCIALIZACIÓN DEL PROCEDIMIENTO DE ESTUDIOS</t>
  </si>
  <si>
    <t>SIN INICIAR</t>
  </si>
  <si>
    <t>EQUIPO OPERATIVO SIG DEL PROCESO</t>
  </si>
  <si>
    <t>N° de Socializaciones realizadas /N° de Socializaciones programadas</t>
  </si>
  <si>
    <t>No aplicación de los controles en los procesos.</t>
  </si>
  <si>
    <t>Lesión de los intereses de una entidad</t>
  </si>
  <si>
    <t>Estudios manipulados por personal interesado</t>
  </si>
  <si>
    <t>Intereses personales por encima de los Institucionales que lleven a recibir dádivas o sobornos</t>
  </si>
  <si>
    <t>Favorecimiento a terceros  en 
el desarrollo de estudios y estructuración de
procesos de contratación dirigidos, que limiten el beneficio general.</t>
  </si>
  <si>
    <t xml:space="preserve">Aplicación del procedimiento asociado
con el riesgo: PM04-PR03 "Revisión y
Tránsito (ET) de demanda y de atención
de usuarios (EDAU) que trata el decreto
596 de 2007
</t>
  </si>
  <si>
    <t>PV02 CONTROL DISCIPLINARIO</t>
  </si>
  <si>
    <t>Utilizacion de informacion reservada para favorecimiento de un tercero</t>
  </si>
  <si>
    <t>Utilizacion de la información en contra de la Entidad</t>
  </si>
  <si>
    <t>Realizar socializaciones en las cuales se exponga la importancia de la documentacion manejada al interior del proceso y el cuidado que se debe tener de la misma.</t>
  </si>
  <si>
    <t>Extralimitación de funciones.</t>
  </si>
  <si>
    <t>Intereses indebidos en la celebración de contratos.</t>
  </si>
  <si>
    <t>Socialización y Aplicación del Procedimiento PE01-PR10</t>
  </si>
  <si>
    <t>Socialización del Código de ética de la entidad</t>
  </si>
  <si>
    <t>Actas y listas de asistencia, presentación</t>
  </si>
  <si>
    <t xml:space="preserve">Actas y/o lista de asistencia y/o correos electrónicos </t>
  </si>
  <si>
    <t>Subsecretarios de la entidad</t>
  </si>
  <si>
    <t>#mesas de seguimiento realizadas/#mesas de seguimiento programadas</t>
  </si>
  <si>
    <t xml:space="preserve">Investigaciones administrativas, fiscales y penales </t>
  </si>
  <si>
    <t>Aplicar lo establecido  en los Procedimientos PA03-PR22-Procedimiento Estructuracion Financiera en los procesos Contractuales y PA03-PR25 Procedimiento verificacion financiera y evaluacion economica en los procesos contractuales.</t>
  </si>
  <si>
    <t>Aplicar la Resolucion  095 de 2017 por la cual se adopta el codigo de Etica de la entidad la Secretaria Distrital de Movilidad y se modifica la resolucion 649.</t>
  </si>
  <si>
    <t>Efectuar socializacion de los  Procedimiento  PA03-PR 22  Estructuracion Financiera  y  PA03-PR25 Verificacion financiera y evaluacion economica-a los funcionarios de la Subdireccion Financiera encargados de realizar dichas actividades
Semestral</t>
  </si>
  <si>
    <t>Lista de asistencia</t>
  </si>
  <si>
    <t>2 socializaciones</t>
  </si>
  <si>
    <t>Dar a conocer la resolucion 095 de 2017 a los funcionarios de la Subdireccion Financiera encargados de la elaboracion de las estructuracion financiera y verificacion financiera y evaluacion en los procesos contractuales  y codigo del buen gobierno al Subdirector Financiero
Semestral</t>
  </si>
  <si>
    <t>1 socialización</t>
  </si>
  <si>
    <t>Manipulacion de la informacion sobre tramites de cuentas,ordenes de pago y registros presupuestales para  beneficio propio o de un tercero</t>
  </si>
  <si>
    <t>Efectuar seguimiento a las cuentas radicadas segun Lo establecido en el  PA03-PR04 Trámites órdenes de pago y relación de autorización  asi mismo efectuar revision y verificacion a los CRP generados en el aplicativo segun lo establecido en el procedimiento  PA03-PR03 Procedimiento para la expedición de certificados de registros presupuestales</t>
  </si>
  <si>
    <t>Utilizar la herramienta del  Aplicativo PREDIS en la elaboracion de  (disponibilidades y registros)</t>
  </si>
  <si>
    <t>Utilizar la herramienta  del  Aplicativo OPGET en la elaboracion de las  (ordenes  de pago)</t>
  </si>
  <si>
    <t>Efectuar socializacion de los  procedimientos  a los funcionarios de la Subdireccion Financiera. Encargado de la elaboracion de las ordenes de pago y CRP
Semestral</t>
  </si>
  <si>
    <t>Efectuar socializacion de la   cartilla de predis a los funcionarios de la Subdireccion Financiera.encargados de la expedicion  de Los CDP Y CRP
Semestral</t>
  </si>
  <si>
    <t>Dar a conocer la resolucion 095 de 2017 a los funcionarios de la Subdireccion Financiera encargados de la elaboracion de las ordenes de pago y CRP y codigo del buen gobierno al Subdirector Financiero semestral</t>
  </si>
  <si>
    <t>Alteración de las cifras de los estados financieros, para beneficio propio o de un tercero</t>
  </si>
  <si>
    <t>Aplicar  Lo establecido en el procedimiento documentado y publicado PA03-PR011- Procedimiento estados contables</t>
  </si>
  <si>
    <t>Aplicar lo establecido en el  Manual de políticas contables como herramienta que facilita la preparacion y presentacion dela informacion financiera,su interpretacion y comparacion para efectos de control administrativo financiero y fiscal</t>
  </si>
  <si>
    <t xml:space="preserve"> Efectuar socializacion a los funcionarios encargados de la consilidacion de la informacion Semestral</t>
  </si>
  <si>
    <t>Dar a conocer la resolucion 095 de 2017 a los funcionarios de la Subdireccion Financiera encargados de la consolidacion de la informacion  y codigo del buen gobierno al Subdirector Financiero semestral</t>
  </si>
  <si>
    <t>Informe semestral de arqueo de las cajas menores</t>
  </si>
  <si>
    <t xml:space="preserve">Entrega de material reciclabe generado por la SDM, en benefio propio o de un tercero </t>
  </si>
  <si>
    <t xml:space="preserve">Investigacines por Inadecuada disposición final del material </t>
  </si>
  <si>
    <t xml:space="preserve">Detrimiento patrimonial </t>
  </si>
  <si>
    <t>Sanciones administrativas o disciplinarias</t>
  </si>
  <si>
    <t xml:space="preserve"> Acuerdo de corresposabilidad con una organización recicladora habilitada por la Unidad Administrativa Especial de Servicios Publicos (UAESP)</t>
  </si>
  <si>
    <t xml:space="preserve">Planillas de control de peso del material entregado </t>
  </si>
  <si>
    <t xml:space="preserve">Certificados de disposición fnal de material entregado </t>
  </si>
  <si>
    <t xml:space="preserve">Anual </t>
  </si>
  <si>
    <t>Realizar acuerdo de corresposabilidad con una organización recicladora habilitada por la Unidad Administrativa Especial de Servicios Publicos (UAESP)</t>
  </si>
  <si>
    <t xml:space="preserve">Acuerdo de coresponsabilidad suscrito entre las partes </t>
  </si>
  <si>
    <t xml:space="preserve">Subdirector Administrativo </t>
  </si>
  <si>
    <t xml:space="preserve">Acuerdo suscrito </t>
  </si>
  <si>
    <t xml:space="preserve">Mensual </t>
  </si>
  <si>
    <t xml:space="preserve">Se diligencia la planilla por parte de la empresa que aplicará la disposición final del material entregado </t>
  </si>
  <si>
    <t xml:space="preserve">planillas de control de peso del material </t>
  </si>
  <si>
    <t>Numero de entregas/ Numero de planillas</t>
  </si>
  <si>
    <t>semestral</t>
  </si>
  <si>
    <t xml:space="preserve">La empresa recicladora remite certificado de disposición final a la SDM </t>
  </si>
  <si>
    <t xml:space="preserve">certificado de disposición final </t>
  </si>
  <si>
    <t xml:space="preserve">Numero de certificados de disposición final/ numero de entregas realizadas </t>
  </si>
  <si>
    <t>Subdirector Administrativo</t>
  </si>
  <si>
    <t xml:space="preserve">
Ingresos, egresos y traslados del almacén</t>
  </si>
  <si>
    <t>Profesional  Universitario SA</t>
  </si>
  <si>
    <t xml:space="preserve"> #informes de cierre contable/# meses del año</t>
  </si>
  <si>
    <t xml:space="preserve">Revisión de elementos recibidos a cargo de los funcionarios 
Toma fisica de inventarios </t>
  </si>
  <si>
    <t xml:space="preserve">Formato inventario de Bienes </t>
  </si>
  <si>
    <t>Profesional universitario de la SA</t>
  </si>
  <si>
    <t xml:space="preserve">Informa anual de toma fisica de inventarios </t>
  </si>
  <si>
    <t xml:space="preserve">Deficiencia en la vigilancia  física sobre los documentos que ingresan  a la oficina con destino a  los expedientes. </t>
  </si>
  <si>
    <t xml:space="preserve">Se establece un libro de control en donse se radican los documentos que se reciben en la dependencia con destino a los expedientes, por parte de cada uno de los profesionales del area. </t>
  </si>
  <si>
    <t>Sensibilizar al equipo de trabajo acerca de la utilizacion del control establecido y la responsabilidad del equipo respecto a los documentos que forman parte de los expedientes</t>
  </si>
  <si>
    <t xml:space="preserve">Acta se asistencia a reuniones  y libro de registro </t>
  </si>
  <si>
    <t xml:space="preserve">participacion del 100%  los miembros de la OCD  en las reuniones. </t>
  </si>
  <si>
    <t xml:space="preserve">Falta de control sobre la documentacion que va con destino al expediente disciplinario,  en la entrega del profesional del area al auxiliar. </t>
  </si>
  <si>
    <t xml:space="preserve">Digitalizacion de los expedientes con miras a tener la copia ordenada por ley de cada pieza procesal tal como lo ordenó el legislador. </t>
  </si>
  <si>
    <t xml:space="preserve">Subir a laserfiche el esacneo de los expedientes </t>
  </si>
  <si>
    <t>Listado de  procesos escaneados para el periodo correspondiente en el LASERFICHE</t>
  </si>
  <si>
    <t xml:space="preserve">No. Procesos escaneadoss/ No. Prcesos activos </t>
  </si>
  <si>
    <t xml:space="preserve">planillas de correspondencia </t>
  </si>
  <si>
    <t xml:space="preserve">No. De  documentos entregados / No. De docuementos registrados en la planillas de correspondenica </t>
  </si>
  <si>
    <t xml:space="preserve">Falta de  compromiso con el tema del respeto de la reserva sumarial. </t>
  </si>
  <si>
    <t>VIOLACION DE LA RESERVA SUMARIAL EN  BENEFICIO PROPIO O DE UN TERCERO</t>
  </si>
  <si>
    <t xml:space="preserve">Actas de reservas de la informacion  para los funcionarios de la OCD. </t>
  </si>
  <si>
    <t xml:space="preserve">Sensibilizar al equipo de trabajo, respecto a la importancia de la información contendida en cada expediente a efecto de lo cual la Jefe del Area en las reuniones  del equipo pone de presente la importancia del tema. </t>
  </si>
  <si>
    <t>Listado de asistencia a reuniones</t>
  </si>
  <si>
    <t xml:space="preserve">El 100% de equipo participando de las reuniones celebradas en la Oficina </t>
  </si>
  <si>
    <t xml:space="preserve">Violación a los pilares que deben regir el proceso Disciplinario. </t>
  </si>
  <si>
    <t>Constancia acerca de Informacion de reserva de los procesos disciplinarios (sujetos procesales y declarantes).</t>
  </si>
  <si>
    <t xml:space="preserve">Compromiso de los profesionales de informar a los comparencientes a las diferentes diligencias de la "reserva sumarial " que cobija el proceso disciplinario </t>
  </si>
  <si>
    <t>Actas de reserva sumariall de todos las personas que componen el equipo de la OCD</t>
  </si>
  <si>
    <t xml:space="preserve">100% de servidores con actas de reserva sumarial firmadas </t>
  </si>
  <si>
    <t xml:space="preserve">Actas de diligencia con la advertencia  de la reserva sumarial de los asuntos disciplinarios </t>
  </si>
  <si>
    <t xml:space="preserve">100% de las actas de diiligencia con la advertencia enunciada </t>
  </si>
  <si>
    <t>os documentos que ingresan a la dependencia son entregados a cada profesional a través de planilla de correspondencia</t>
  </si>
  <si>
    <t>Firma de cada receptor de documentos en la planillas respectivas y la radicacion en el libro de control</t>
  </si>
  <si>
    <t>Pérdida de credibilidad y confianza en las actuaciones de la dependencia</t>
  </si>
  <si>
    <t>Inadecuado manejo de la informacion de cada expediente por parte de los sujetos procesales</t>
  </si>
  <si>
    <t>Direccionar la ejecución de los proyectos para beneficio propio o de terceros</t>
  </si>
  <si>
    <t>Irregularidades en los productos  y/o servicios entregados</t>
  </si>
  <si>
    <t>Contratación direccionada</t>
  </si>
  <si>
    <t>Surgimiento de Nepotismo y recibimiento de dadivas</t>
  </si>
  <si>
    <t>Socializar los Acuerdos, Compromisos y Protocolos Éticos</t>
  </si>
  <si>
    <t>ANUAL</t>
  </si>
  <si>
    <t>SOCIALIZACIÓN DE LOS ACUERDOS, COMPROMISOS Y PROTOCOLO ÉTICOS</t>
  </si>
  <si>
    <t>Uso indebido de la información precontractual, sobre el componente de hardware y servicios tecnologicos para el favorecimiento propio o de un tercero.</t>
  </si>
  <si>
    <t xml:space="preserve">Manual de contratacion SDM  </t>
  </si>
  <si>
    <t xml:space="preserve">Guias de colombia compra eficiente </t>
  </si>
  <si>
    <t>Estatuto general de contratacion</t>
  </si>
  <si>
    <t>circular 003 de 2013 SDM</t>
  </si>
  <si>
    <t>Por proceso de contratacion</t>
  </si>
  <si>
    <t>Seguir lineamientos del manual de contratacion de la SDM</t>
  </si>
  <si>
    <t xml:space="preserve">Aplicar las guias </t>
  </si>
  <si>
    <t>Seguir lineamientos del estatuto general de contrastación</t>
  </si>
  <si>
    <t xml:space="preserve">estudios previos </t>
  </si>
  <si>
    <t>Estudios del sector</t>
  </si>
  <si>
    <t>Actas de comites</t>
  </si>
  <si>
    <t xml:space="preserve">Subdirector(a) administrtaiva </t>
  </si>
  <si>
    <t>Jefe Oficina OIS</t>
  </si>
  <si>
    <t>Omisión del debido proceso</t>
  </si>
  <si>
    <t xml:space="preserve">Fallas tecnológicas </t>
  </si>
  <si>
    <t>Afectación del clima laboral</t>
  </si>
  <si>
    <t>Vulneración de los derechos de los servidores de carrera administrativa</t>
  </si>
  <si>
    <t>Verificación de autenticidad</t>
  </si>
  <si>
    <t xml:space="preserve">Publicación de resultados de proceso </t>
  </si>
  <si>
    <t xml:space="preserve">Documentación del procedimiento </t>
  </si>
  <si>
    <t>Documentación física de los procesos</t>
  </si>
  <si>
    <t>Declaratoria de insubsistencia del nombramiento</t>
  </si>
  <si>
    <t>Eventual</t>
  </si>
  <si>
    <t>Publicación en la intranet de las etapas y resultado de procesos de selección para vinculación y promoción</t>
  </si>
  <si>
    <t xml:space="preserve">Impresión de los resultados de las diferentes etapas de los procesos </t>
  </si>
  <si>
    <t>Expedición de acto administrativo mediante el cual se declara la insubsistencia del nombramiento irregular</t>
  </si>
  <si>
    <t>Comunicación con instituciones universitarias</t>
  </si>
  <si>
    <t xml:space="preserve">Publicaciones en Intranet </t>
  </si>
  <si>
    <t>Documentación relacionada</t>
  </si>
  <si>
    <t>Acto administrativo</t>
  </si>
  <si>
    <t># validaciones/# solicitudes</t>
  </si>
  <si>
    <t>Pantallazo de publicación</t>
  </si>
  <si>
    <t>Lista de chequeo</t>
  </si>
  <si>
    <t>Cobro por realización de trámites para beneficio propio o de un tercero</t>
  </si>
  <si>
    <t xml:space="preserve">Expedición de certificados de asistencia a los cursos de pedagogía por infracción a las normas de tránsito y transporte sin haberlo realizado para beneficio propio o de un tercero. </t>
  </si>
  <si>
    <t>Inscripción en la base de datos de vehículos exceptuados de la restricción para la circulación vial en la Bogotá D.C. sin el cumplimiento de los requisitos establecido por Ley para beneficio propio o de un tercero</t>
  </si>
  <si>
    <t>Aplicar el procedimiento PM05-PRO3 para la asignación de digiturnos al usuario para trámites con la Secretaría Distrital de Movilidad</t>
  </si>
  <si>
    <t>1- Sistema de Asignación de Turnos - ciudadano SAT.
2- Formato PM05-PRO3-F01 en casos especiales en la asignación de digiturno para vehículos inmovilizados.</t>
  </si>
  <si>
    <t>May - Dic</t>
  </si>
  <si>
    <t xml:space="preserve">Una divulgación cada vez que se cambie el procedimiento PM05-PRO3 o cada vez que ingrese personal nuevo para atencion de digiturnos </t>
  </si>
  <si>
    <t xml:space="preserve">Desarrollar jornadas de inducción y reinducción en temas relacionados con actos de corrupción </t>
  </si>
  <si>
    <t>Piezas publicitarias de la estrategia comunicativa implementada</t>
  </si>
  <si>
    <t>(Numero de certificados verificados / Numero de certificados expedidos * 0.1) = 100 %</t>
  </si>
  <si>
    <t xml:space="preserve">Acceso a través del aplicativo Sistema Integrado de Información sobre Movilidad Urbana y Regional (SIMUR)  a los documentos- requisitos aportados por la ciudadanía para la  la inscripción en la Base de datos de exeptuados de pico y placa. </t>
  </si>
  <si>
    <t>Un seguimiento al 10%  mensual a las inscripciones realizadas en el mes  en la base de datos de exceptuados</t>
  </si>
  <si>
    <t xml:space="preserve">Director(a) Dirección de asuntos legales y contractuales </t>
  </si>
  <si>
    <t xml:space="preserve">Reforzar la aplicación del Procedimiento para la Entrega de Vehículos Inmovilizados (PM03 -PR11) mediante socializaciones al equipo de trabajo de la  Subdirección de Contravenciones de Tránsito. </t>
  </si>
  <si>
    <t xml:space="preserve">Correo electrónico o citación para la socialización y/o Listado de Asistencia y/o Acta y/o Documento de socialización. </t>
  </si>
  <si>
    <t>Subdirector(a) de Contravenciones de Tránsito</t>
  </si>
  <si>
    <t>Una (1) socialización realizada en el año</t>
  </si>
  <si>
    <t xml:space="preserve">Divulgación del Código de Ética de la SDM y del Código de Buen Gobierno al Equipo de Trabajo de la Subdirección de Contravenciones de Tránsito. </t>
  </si>
  <si>
    <t>Ausencia o incumplimiento de manera intencional de los controles que permitan hacer seguimiento a los términos procesales de las investigaciones administrativas por violación a las normas de transporte o a los procesos contravencionales por violación a las normas de tránsito.</t>
  </si>
  <si>
    <t>Reuniones al interior de la Subdirección de Investigación de Transporte Público de seguimiento y control a términos procesales.</t>
  </si>
  <si>
    <t xml:space="preserve">Listado de Asistencia y/o acta y/o memorandos. </t>
  </si>
  <si>
    <t>Subdirector(a) de Investigaciones de Transporte Público</t>
  </si>
  <si>
    <t xml:space="preserve">Dos (2) reuniones de seguimiento y control en la vigencia. </t>
  </si>
  <si>
    <t xml:space="preserve">Realizar monitoreo al control de términos de los expedientes que contienen los recursos de apelación, a través de la base de datos de la Dirección de Procesos Administrativos. </t>
  </si>
  <si>
    <t xml:space="preserve">Base de datos de la DPA o correos electrónicos con los respectivos seguimientos. </t>
  </si>
  <si>
    <t xml:space="preserve">Director(a) de Procesos Administrativos </t>
  </si>
  <si>
    <t xml:space="preserve">Una (1) socialización realizada en el año. </t>
  </si>
  <si>
    <t xml:space="preserve">Realizar gestiones tendientes a la recuperación de la obligación como mínimo una (1) vez por semestre por cada proceso de cobro. </t>
  </si>
  <si>
    <t xml:space="preserve">Seguimiento a la gestión de los procesos a través del análisis de reportes y base de datos de la Subdirección. </t>
  </si>
  <si>
    <t xml:space="preserve">Subdirector(a) de Jurisdicción Coactiva </t>
  </si>
  <si>
    <t xml:space="preserve">Seguimiento a la gestión de reporte a centrales de riesgo a través del análisis de reportes y base de datos de la Subdirección. </t>
  </si>
  <si>
    <t xml:space="preserve">Dejar la información documentada a través del diligenciamiento de los formatos establecidos en los procedimientos. </t>
  </si>
  <si>
    <t>Director(a) de Control y Vigilancia</t>
  </si>
  <si>
    <t>No reportar las diferencias encontradas en la información suministrada por las Fiduciarias  y las Empresas de Transporte Público en favorecimiento  propio o de terceros. (DCV)</t>
  </si>
  <si>
    <t>Reconocimiento u otorgamiento de incentivo  a funcionario que no cumpla la totalidad de los requisitos, con el fin de beneficiar a un tercero  o a si mismo</t>
  </si>
  <si>
    <t xml:space="preserve">Procedimientos del proceso de GESTIÓN DE TRANSPORTE
E INFRAESTRUCTURA con puntos de control </t>
  </si>
  <si>
    <t>Orientar y liderar la formulación e implementación de las políticas, programas, proyectos y recursos, bajo los principios de eficacia, eficiencia y
efectividad, con el fin de dar cumplimiento a la misión, la visión y los objetivos estratégicos y fortalecer el desarrollo de la mejora continua.</t>
  </si>
  <si>
    <t>Garantizar estándares de calidad con énfasis en la difusión y promoción de toda la información pública, a partir de la articulación e implementación de las políticas sectoriales, que den alcance y cumplimiento a divulgación de resultados. Así mismo, propender por que la información y comunicación de la SDM sea adecuada a las necesidades específicas de la ciudadanía y de las partes interesadas.</t>
  </si>
  <si>
    <t>Gestionar, incorporar y asegurar la ejecución los recursos TICS mediante conceptos técnicos, estructuraciones, evaluaciones técnicas y soporte
a la infraestructura tecnológica y seguimiento de los proyectos de tecnología, generados en la Entidad, para apoyar el cumplimiento de la misión
y los objetivos institucionales</t>
  </si>
  <si>
    <t>Garantizar una adecuada planificación y gestión encaminada a atender las necesidades en los temas financieros, contables y presupuestales de la Entidad, de tal forma que la Entidad cumpla con sus objetivos y metas</t>
  </si>
  <si>
    <t xml:space="preserve">Prestar asesoría jurídica en todos los aspectos legales que la Secretaría Distrital de Movilidad requiera, ejercer la representación extrajudicial y
judicial de la entidad y acompañar a las distintas dependencias de la entidad en las diferentes etapas del trámite contractual, para coadyuvar el
logro de los objetivos institucionales, mediante la realización de un apoyo jurídico acorde con las necesidades y de cara al cumplimiento de los
objetivos estratégicos.
</t>
  </si>
  <si>
    <t>Elaborar estudios, planes, programas, estrategias, conceptos, regulaciones y lineamientos en materia de transporte público, privado y no motorizado y su infraestructura, así como el análisis cuando aplique, en concordancia con el Plan de Ordenamiento Territorial, el Plan Maestro de Movilidad, el Plan de Desarrollo Distrital y la normatividad vigente, con el fin de sustentar técnicamente la formulación de políticas del sector Movilidad.</t>
  </si>
  <si>
    <t>x</t>
  </si>
  <si>
    <t>X</t>
  </si>
  <si>
    <t>RIESGO 4</t>
  </si>
  <si>
    <t>RIESGO 3</t>
  </si>
  <si>
    <t>RIESGO 5</t>
  </si>
  <si>
    <t>RIESGO 6</t>
  </si>
  <si>
    <t>RIESGO 7</t>
  </si>
  <si>
    <t>RIESGO 8</t>
  </si>
  <si>
    <t>RIESGO 9</t>
  </si>
  <si>
    <t>RIESGO 10</t>
  </si>
  <si>
    <t>Aplicación del PROCEDIMIENTO ADQUISICION DE SOFTWARE PE03-PRO</t>
  </si>
  <si>
    <t>Formular políticas e impartir los lineamientos para mejorar la seguridad vial en la ciudad, a través de estrategias, que permitan reducir la frecuencia y severidad de los siniestros viales.</t>
  </si>
  <si>
    <t>Socializaciónes del código de ética</t>
  </si>
  <si>
    <t>Realizar 2 Socialización del código de ética</t>
  </si>
  <si>
    <t>Realizar 2 socializaciones del manual de contratación y supervisión</t>
  </si>
  <si>
    <t>RIESGO 11</t>
  </si>
  <si>
    <t>RIESGO 12</t>
  </si>
  <si>
    <t>Velar por la adecuada prestación de los servicios directos e indirectos a cargo de la Dirección de Servicio al Ciudadano en cada uno de sus puntos de atención, buscando satisfacer las necesidades de las partes interesadas</t>
  </si>
  <si>
    <t>RIESGO 13</t>
  </si>
  <si>
    <t>RIESGO 14</t>
  </si>
  <si>
    <t>Rotación del personal en el SuperCADE de Movilidad (Av. Calle 13 N°37-35)</t>
  </si>
  <si>
    <t xml:space="preserve">Campañas comunicativas sobre el riesgo de cobro por la realización de un trámite para beneficio propio o de un tercero  
</t>
  </si>
  <si>
    <t>Implementación de lo dispuesto en el  procedimiento de los cursos de pedagogía por infracción a las normas de tránsito y transporte PM05-PR05</t>
  </si>
  <si>
    <t>Acceso a través del aplicativo Sistema Integrado de Información sobre Movilidad Urbana y Regional (SIMUR)  a los documentos - requisitos aportados por la ciudadanía para la inscripción en la Base de datos de exeptuados de pico y placa.</t>
  </si>
  <si>
    <t>RIESGO 15</t>
  </si>
  <si>
    <t>RIESGO 16</t>
  </si>
  <si>
    <t>RIESGO 17</t>
  </si>
  <si>
    <t>RIESGO 18</t>
  </si>
  <si>
    <t>RIESGO 19</t>
  </si>
  <si>
    <t>RIESGO 20</t>
  </si>
  <si>
    <t>Ejercer el control del tránsito y del transporte, detectando presuntas infracciones a las normas de tránsito y de transporte público, así como, expedir los actos y actuaciones administrativas, resolver las investigaciones administrativas en observancia de la normatividad vigente y efectuar el cobro de las obligaciones pecuniarias a favor de la Secretaría Distrital de Movilidad.</t>
  </si>
  <si>
    <t>RIESGO 21</t>
  </si>
  <si>
    <t>RIESGO 22</t>
  </si>
  <si>
    <t>RIESGO 23</t>
  </si>
  <si>
    <t>RIESGO 24</t>
  </si>
  <si>
    <t>RIESGO 25</t>
  </si>
  <si>
    <t>RIESGO 26</t>
  </si>
  <si>
    <t>RIESGO 27</t>
  </si>
  <si>
    <t>Aplicación del procedimiento asociado
con el riesgo, así:
PM04-PR07; PM04-PR14 y PM04-PR17</t>
  </si>
  <si>
    <t>Aplicación de los procedimientos asociados con el riesgo, así:
PM04-PR02; PM04-PR11; PM04-PR12; PM04-PR13 y PM04-PR15</t>
  </si>
  <si>
    <t>Aplicación del procedimiento asociado
con el riesgo, así:
PM04-PR26</t>
  </si>
  <si>
    <t>Aplicación del procedimiento asociado
con el riesgo, así:
PM04-PR13</t>
  </si>
  <si>
    <t>Aplicación del procedimiento asociado con el riesgo, así:
PM04-PR08</t>
  </si>
  <si>
    <t>Aplicación de los procedimientos asociados
con el riesgo, así:
PM04-PR06; PM04-PR19
Aplicar el  manual de contratación</t>
  </si>
  <si>
    <t xml:space="preserve">
Gestionar integralmente el Talento Humano de la Secretaría Distrital de Movilidad, mediante la definición e implementación de políticas, planes,
programas y proyectos que aseguren la provisión, el desarrollo integral durante la permanencia y el retiro del personal, de acuerdo con la
normatividad vigente y generando las condiciones laborales con las cuales los(as) servidores(as) públicos(as) contribuyan al cumplimiento de la
misión institucional.  </t>
  </si>
  <si>
    <t>Manipulacion de la informacion de la Estructuracion Financiera en los procesos de contratacion y verificacion financiera y evaluacion economica, para beneficio propio o de un tercero.</t>
  </si>
  <si>
    <t>RIESGO 28</t>
  </si>
  <si>
    <t>RIESGO 29</t>
  </si>
  <si>
    <t>RIESGO 30</t>
  </si>
  <si>
    <t>RIESGO 31</t>
  </si>
  <si>
    <t>RIESGO 32</t>
  </si>
  <si>
    <t>aplicar la resolucion 095 de 2017 por la cual se adopta el codigo de etica de la entidad la Secretaria Distrital de Movilidad  y se modifica la resolucion 649</t>
  </si>
  <si>
    <t>RIESGO 33</t>
  </si>
  <si>
    <t>RIESGO 34</t>
  </si>
  <si>
    <t>RIESGO 35</t>
  </si>
  <si>
    <t>RIESGO 36</t>
  </si>
  <si>
    <t>RIESGO 37</t>
  </si>
  <si>
    <t>RIESGO 38</t>
  </si>
  <si>
    <t>RIESGO 39</t>
  </si>
  <si>
    <t>RIESGO 40</t>
  </si>
  <si>
    <t>RIESGO 41</t>
  </si>
  <si>
    <t xml:space="preserve">Seguimiento mensual al control de préstamo de documentos del Archivo Central de la SDM </t>
  </si>
  <si>
    <t>Cumplimiento en la ejecución del procedimiento PA01-PR22</t>
  </si>
  <si>
    <t>RIESGO 42</t>
  </si>
  <si>
    <t>RIESGO 43</t>
  </si>
  <si>
    <t>RIESGO 44</t>
  </si>
  <si>
    <t>RIESGO 45</t>
  </si>
  <si>
    <t>RIESGO 46</t>
  </si>
  <si>
    <t>RIESGO 47</t>
  </si>
  <si>
    <t>RIESGO 48</t>
  </si>
  <si>
    <t>RIESGO 49</t>
  </si>
  <si>
    <t xml:space="preserve">Firma de cada receptor de documentos en la planillas respectivas y la radicacion en el libro de control </t>
  </si>
  <si>
    <t>Charlas sobre del Código de ética de la entidad (Resol. 095 del 05 de Junio de 2017)</t>
  </si>
  <si>
    <t>Socializar el mapa de riesgos a los miembros del proceso</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</si>
  <si>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</si>
  <si>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</si>
  <si>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</si>
  <si>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</si>
  <si>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</si>
  <si>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</si>
  <si>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</si>
  <si>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</si>
  <si>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</si>
  <si>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</si>
  <si>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</si>
  <si>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</si>
  <si>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</si>
  <si>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</si>
  <si>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</si>
  <si>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</si>
  <si>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</si>
  <si>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</si>
  <si>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</si>
  <si>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21</t>
  </si>
  <si>
    <t>Riesgo 22</t>
  </si>
  <si>
    <t>Riesgo 23</t>
  </si>
  <si>
    <t>Riesgo 24</t>
  </si>
  <si>
    <t>Riesgo 25</t>
  </si>
  <si>
    <t>Riesgo 26</t>
  </si>
  <si>
    <t>Riesgo 27</t>
  </si>
  <si>
    <t>Riesgo 28</t>
  </si>
  <si>
    <t>Riesgo 29</t>
  </si>
  <si>
    <t>Riesgo 30</t>
  </si>
  <si>
    <t>Riesgo 31</t>
  </si>
  <si>
    <t>Riesgo 32</t>
  </si>
  <si>
    <t>Riesgo 33</t>
  </si>
  <si>
    <t>Riesgo 34</t>
  </si>
  <si>
    <t>Riesgo 35</t>
  </si>
  <si>
    <t>Riesgo 36</t>
  </si>
  <si>
    <t>Riesgo 37</t>
  </si>
  <si>
    <t>Riesgo 38</t>
  </si>
  <si>
    <t>Riesgo 39</t>
  </si>
  <si>
    <t>Riesgo 40</t>
  </si>
  <si>
    <t>Riesgo 41</t>
  </si>
  <si>
    <t>Riesgo 42</t>
  </si>
  <si>
    <t>Riesgo 43</t>
  </si>
  <si>
    <t>Riesgo 44</t>
  </si>
  <si>
    <t>Riesgo 45</t>
  </si>
  <si>
    <t>Riesgo 46</t>
  </si>
  <si>
    <t>Riesgo 47</t>
  </si>
  <si>
    <t>Riesgo 48</t>
  </si>
  <si>
    <t>Riesgo 49</t>
  </si>
  <si>
    <t xml:space="preserve">Aplicación del procedimiento PM02-PR02 Revisión  Planes de Seguridad Vial con puntos de control. </t>
  </si>
  <si>
    <t xml:space="preserve">Aplicación del procedimiento asociado con el riesgo: PM04-PR03 "Revisión y Tránsito (ET) de demanda y de atención
de usuarios (EDAU) que trata el decreto 596 de 2007
</t>
  </si>
  <si>
    <t>Documentación del procedimiento</t>
  </si>
  <si>
    <t xml:space="preserve">Seguimiento bimensual a la matriz del PAA por cada Subsecretaría.  </t>
  </si>
  <si>
    <t>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t>
  </si>
  <si>
    <t>Estructurar y evaluar procesos de adquisición de software, para beneficio propio o de un tercero</t>
  </si>
  <si>
    <t>Perdidad de memria iinstitucional</t>
  </si>
  <si>
    <t xml:space="preserve">Aplicación del procedimento CONTROL DE CAMBIOS PA04 PR02  </t>
  </si>
  <si>
    <t>Aplicación del procedimento  ADMINISTRACION DE USUARIO PA04-PR03</t>
  </si>
  <si>
    <t>Cumplimiento de los procedimientos relacionados  y utilizacion de formatos</t>
  </si>
  <si>
    <t>Formatos diligenciados y cambios aprobados y desplegados</t>
  </si>
  <si>
    <t>Formatos diligenciados de usuarios atendidos y mesa de ayuda</t>
  </si>
  <si>
    <t>Cambios o creaciones revisados  / cambios solicitados</t>
  </si>
  <si>
    <t xml:space="preserve">circular 003 de 2013 SDM </t>
  </si>
  <si>
    <t xml:space="preserve">Conceptos Tecnicos VERIFICADOS y aprobados  / conceptos tecnicos solicitados
</t>
  </si>
  <si>
    <t xml:space="preserve">Estudios previos vericados aprobados y publicados/Adjudicación de contratos 
</t>
  </si>
  <si>
    <t>Socialización del procedimiento y puntos de control PM02-PR02 y sus anexos.</t>
  </si>
  <si>
    <t>Realizar  jornada de socialización sobre el Código  Código de Ética  de la SDM a los servidores del proceso</t>
  </si>
  <si>
    <t xml:space="preserve">Listado de asistencia </t>
  </si>
  <si>
    <t>(Número de servidores del proceso socializados sobre el código de ética de la SDM/ Total de servidores del procesos )*100</t>
  </si>
  <si>
    <t xml:space="preserve">Socialización del Manual de funciones, Manual de Contratación y Decreto 567 de 2006 </t>
  </si>
  <si>
    <t xml:space="preserve">Realizar  jornada de socialización sobre el Manual de funciones, Manual de Contratación y Decreto 567 de 2006 </t>
  </si>
  <si>
    <t>Listado de asistencia</t>
  </si>
  <si>
    <t>(Número de servidores del proceso socializados sobre socialización sobre el Manual de funciones, Manual de Contratación y Decreto 567 de 2006 / Total de servidores del procesos )*100</t>
  </si>
  <si>
    <t>Ene - Dic
2018</t>
  </si>
  <si>
    <t>(Cantidad de turnos prioritarios asignados en el mes) &gt;0</t>
  </si>
  <si>
    <r>
      <t xml:space="preserve">Estructurar e Implementar una estrategia comunicativa dirigida a los ciudadanos sobre el NO cobro por la realización de trámites 
</t>
    </r>
    <r>
      <rPr>
        <b/>
        <sz val="10"/>
        <rFont val="Tahoma"/>
        <family val="2"/>
      </rPr>
      <t/>
    </r>
  </si>
  <si>
    <t xml:space="preserve">Desarrollar jornadas de inducción y reinducción en las implicaciones sancionatorias por el cobro por la realización de trámites 
</t>
  </si>
  <si>
    <t xml:space="preserve">Generar únicamente por parte de la Autoridad de Tránsito la orden de entrega de vehículo inmovilizado por medio del Sistema SICON. 
</t>
  </si>
  <si>
    <t xml:space="preserve">Verificación de documentos con los documentologos asignados al Supercade. </t>
  </si>
  <si>
    <t xml:space="preserve">Desde el  2 de febrero de 2018 hasta el  31 de diciembre de 2018. </t>
  </si>
  <si>
    <t xml:space="preserve">Reforzar la aplicación del Procedimiento para la audiencia de ordenes de comparendo  por conducir en estado de embriaguez. (PM03 -PR12) mediante socializaciones al equipo de trabajo de la  Subdirección de Contravenciones de Tránsito. </t>
  </si>
  <si>
    <t xml:space="preserve">Seguimiento a la base de datos  que genera la audiencia dentro de los términos establecidos en el Articulo 136 del código nacional de tránsito. </t>
  </si>
  <si>
    <t xml:space="preserve">Base de datos de la Subdirección de Contravenciones de Tránsito   con el respectivo seguimiento. </t>
  </si>
  <si>
    <t xml:space="preserve">Una (1)  base de datos de la Subdirección de Contravenciones de Tránsito   con el respectivo seguimiento. </t>
  </si>
  <si>
    <t xml:space="preserve">Una (1) base de datos de la DPA actualizada de los expedientes de segunda instancia recibidos en la vigencia. </t>
  </si>
  <si>
    <t>Divulgación del Código de Ética de la SDM y del Código de Buen Gobierno al Equipo de Trabajo de la Dirección de Procesos Administrativos, Subdirección de Investigaciones de Transporte público y  Subdirección de Contravenciones de Tránsito.</t>
  </si>
  <si>
    <t>Director(a) de Procesos Administrativos 
Subdirector(a) de Investigaciones de Transporte Público
Subdirector(a) de Contravenciones de Tránsito</t>
  </si>
  <si>
    <t xml:space="preserve">Divulgación del Código de Ética de la SDM y del Código de Buen Gobierno al Equipo de Trabajo de la Subdirección de Jurisdicción Coactiva. </t>
  </si>
  <si>
    <t>Los controles establecidos  se encuentran documentados mediante la aplicación de los siguientes formatos:  verificación de rutas, informe de visita, visita técnica, acompañamiento a operativos y reportes de gestión.</t>
  </si>
  <si>
    <t xml:space="preserve">Formatos: PM03-PR01-F01;  PM03-PR02-F01, PM03-PR07-F01;  PM03-PR07-F02;  PM03-PR08-F02 y PA01-PR01-MD01 </t>
  </si>
  <si>
    <t xml:space="preserve">(No. de formatos diligenciados establecidos en los procedimientos  / No. de formatos por diligenciar establecidos en los procedimientos)*100  </t>
  </si>
  <si>
    <t xml:space="preserve">Divulgación del Código de Ética de la SDM y del Código de Buen Gobierno al Equipo de Trabajo de la Dirección de Control y Vigilancia. </t>
  </si>
  <si>
    <t>Los controles establecidos  se encuentran documentados mediante la aplicación del  formato revisión y verificación de información.</t>
  </si>
  <si>
    <t xml:space="preserve">Formatos:   PM03-PR03-F01  y PA01-PR01-MD01. </t>
  </si>
  <si>
    <t xml:space="preserve">Los controles establecidos  se encuentran documentados mediante la aplicación de los  formatos: acta de visita administrativa, informe de visita administrativa, modelo de cartas y oficios y modelo de memorando, </t>
  </si>
  <si>
    <t xml:space="preserve">Formatos: PM03-PR05-F18, PM03-PR05-F19; PA01-PR01-MD01 y PA01-PR01-MD02. </t>
  </si>
  <si>
    <t>No reportar intencionalmente el no cumplimiento de las garantías, por parte de los contratistas.</t>
  </si>
  <si>
    <t>Ejecutar las políticas relacionadas con la gestión del tránsito en la ciudad de Bogotá D.C, con el fin de contribuir con la seguridad vial y la movilidad de la Ciudad.</t>
  </si>
  <si>
    <t>De Enero 1° a Diciembre 31 de 2018</t>
  </si>
  <si>
    <t xml:space="preserve">Dejar la información documentada a través del diligenciamiento de los formatos establecidos en los puntos de control de los procedimientos. </t>
  </si>
  <si>
    <t xml:space="preserve">Divulgación del Código de Ética a los servidores de la SDM y del Código de Buen Gobierno a los Directivos de la dependencia. </t>
  </si>
  <si>
    <t>Formatos   identificados en los puntos de control de los procedimientos: PM04-PR02; PM04-PR11; PM04-PR12; PM04-PR13 y PM04-PR15</t>
  </si>
  <si>
    <t>(No. De formatos diligenciados identificados en los puntos de control de los procedimientos  / No. De formatos por diligenciar identificados en los puntos de control de los procedimientos)*100</t>
  </si>
  <si>
    <t>Aplicación del procedimiento asociado con el riesgo, así:
PM04-PR26
Seguimiento y control a garantías de los contratos de señalización vial.</t>
  </si>
  <si>
    <t>Dejar la información documentada a través del diligenciamiento de los formatos establecidos en los puntos de control del procedimiento</t>
  </si>
  <si>
    <t>Formatos   identificados en los puntos de control del procedimiento PM04-PR26</t>
  </si>
  <si>
    <t>(No. De formatos diligenciados identificados en los puntos de control del procedimiento  / No. De formatos por diligenciar identificados en los puntos de control del procedimiento)*100</t>
  </si>
  <si>
    <t>Formatos   identificados en los puntos de control del procedimiento PM04-PR13</t>
  </si>
  <si>
    <t>Viabilizar, autorizar o no Planes de Manejo de Tránsito para obras y realizar seguimiento a su implementación, en beneficio propio o de un tercero</t>
  </si>
  <si>
    <t>Aplicación del procedimiento asociado con el riesgo, así:
PM04-PR08 "Viabilizar, autorizar o no Planes de Manejo de Tránsito para obras y realizar seguimiento a su implementación"</t>
  </si>
  <si>
    <t>Divulgación del Código de Ética a los servidores de la SDM y del Código de Buen Gobierno a los Directivos de la dependencia. |</t>
  </si>
  <si>
    <t>Formatos   identificados en los puntos de control del procedimiento PM04-PR08</t>
  </si>
  <si>
    <t xml:space="preserve">Director(a)de Control y Vigilancia
</t>
  </si>
  <si>
    <t>Emitir conceptos  técnicos sobre planes de manejo de tránsito (PMT) por eventos y/o aglomeraciones  en beneficio propio o de un tercero</t>
  </si>
  <si>
    <t>Aplicación del procedimiento asociado con el riesgo, así:
PM04-PR27 "Emisión de conceptos técnicos sobre planes de manejo de
tránsito (PMT) por eventos y/o aglomeraciones"</t>
  </si>
  <si>
    <t>Divulgación del Código de Ética a los servidores de la SDM y del Código de Buen Gobierno a los Directivos de la dependencia.</t>
  </si>
  <si>
    <t>Formatos   identificados en los puntos de control del procedimiento PM04-PR27</t>
  </si>
  <si>
    <t>Director(a) de Control y Vigilancia
Director(a) de Seguridad Víal y comportamiento del Tránsito</t>
  </si>
  <si>
    <t>Elaborar estudios previos para procesos de contratación  de semaforización en beneficio
propio o de terceros</t>
  </si>
  <si>
    <t xml:space="preserve">Formatos   identificados en los puntos de control de los procedimientos: PM04-PR07; PM04-PR14 y PM04-PR17; </t>
  </si>
  <si>
    <t>Emitir conceptos sobre la revisión de estudios de tránsito, para proyectos de estudios de movilidad de desarrollo urbanísticos y arquitectónicos en el Distrito capital, en favor de terceros</t>
  </si>
  <si>
    <t>Formatos   identificados en los puntos de control del procedimiento PM04-PR03</t>
  </si>
  <si>
    <t>Director(a) de Seguridad Víal y comportamiento del Tránsito</t>
  </si>
  <si>
    <t>Aplicación del procedimiento asociado
con el riesgo, así:
PM04-PR06
Revisión y aprobación de diseños semafóricos.
PM04-PR19
Expansión y modificación de la red semafórica de Bogota D.C</t>
  </si>
  <si>
    <t xml:space="preserve">Formatos   identificados en los puntos de control de los procedimientos: PM04-PR06 y PM04-PR19; </t>
  </si>
  <si>
    <t>Alteración, modificación u omisión en el cumplimiento de requisitos en  procesos de
selección, promoción y vinculación para favorecer a un tercero</t>
  </si>
  <si>
    <t>Aplicar lo establecido  en los Procedimientos PA03-PR22-Procedimiento Estructuracion Financiera en los procesos Contractuales y PA03-PR25 Procedimiento verificacion financiera y evaluacion económica en los procesos contractuales.</t>
  </si>
  <si>
    <t>02/01/2018 al 30 de diciembre de 2018</t>
  </si>
  <si>
    <t xml:space="preserve">socializar  cartilla OPGET a los funcionarios dela Subdireccion Financiera.encargados de la elaboracion de las ordenes de pago
Semestral </t>
  </si>
  <si>
    <t>Aplicar la Resolucion  095 de 2017 por la cual se adopta el codigo de Etica de la entidad la Secretaria Distrital de Movilidad.</t>
  </si>
  <si>
    <t>Socializar manual de politicas contables a los funcionarios de la Subdireccion Financiera.encargodos de la informacion contable
Semestral</t>
  </si>
  <si>
    <t>2 socialización</t>
  </si>
  <si>
    <t>2  socializaciones</t>
  </si>
  <si>
    <t xml:space="preserve">Actualización de los documentos en materia contractual que se encuentran en el Proceso </t>
  </si>
  <si>
    <t>Documentos en materia contractual  actualizados y publicados en la Intranet en el proceso de gestion legal y contractual.</t>
  </si>
  <si>
    <t>No. De docuemntos  en materia contractual publicados/ Total de documentos en materia contractual actualizados</t>
  </si>
  <si>
    <t>Socializacion del instructivo para la organización de expedientes contractuales</t>
  </si>
  <si>
    <t>Correo electronico remitido a todos los servidosres del proceso
Actas de asistencia</t>
  </si>
  <si>
    <t>Carolina Pombo Rivera</t>
  </si>
  <si>
    <t>Socializacion realizada sobre el instructivo/Total de socializaciones programadas (2 en el semestre)</t>
  </si>
  <si>
    <t xml:space="preserve">Actualización de los documentos en materia de representación judicial que se encuentran en el Proceso </t>
  </si>
  <si>
    <t>Documentos en materia de representación judicial actualizados y publicados en la Intranet en el proceso de gestión legal y contractual.</t>
  </si>
  <si>
    <t>No. De docuemntos  en materia de representación judicial publicados/ Total de documentos en materia de representación judicial actualizados</t>
  </si>
  <si>
    <t>Socialización del procedimiento de Expedición de certificaciones contractuales con los servidores encargados del tema</t>
  </si>
  <si>
    <t>Correo electronico remitido aservidores encargados del tema
Actas de asistencia de los servidores encargados del tema</t>
  </si>
  <si>
    <t>Realizar socialización a todos los servidores del proceso sobre las politicas del subsistema de seguridad de la información aplicables al proceso .</t>
  </si>
  <si>
    <t>Correo electronico remitido a todos los servidores 
Actas de asistencia de los servidores del proceso</t>
  </si>
  <si>
    <t>No. De socializaciones realizadas/No. De socialización realizada proyectadas (2 en el año)</t>
  </si>
  <si>
    <t xml:space="preserve">Pérdida de recursos físicos de la Entidad, en beneficio propio o de un tercero </t>
  </si>
  <si>
    <t>Inexistencia de bienes requeridos para el normal funcionamiento de la Entidad.</t>
  </si>
  <si>
    <t>Pólizas</t>
  </si>
  <si>
    <t xml:space="preserve">Verificación, revisión y validación </t>
  </si>
  <si>
    <t xml:space="preserve">Pérdida de la documentación almacenada en el archivo central de la entidad en beneficio propio o de un tercero </t>
  </si>
  <si>
    <t xml:space="preserve">Elaborar informe de registro de préstamos  y reportar situaciones especiales  por pérdida de documentos
</t>
  </si>
  <si>
    <t>Proteger la función pública al interior de la Secretaría Distrital de Movilidad, adelantando las actuaciones disciplinarias relacionadas con sus servidores y ex servidores, determinando así la posible responsabilidad frente a la ocurrencia de conductas disciplinables. Fomentar en los
servidores públicos de la Entidad, acciones preventivas con el fin de evitar la incursión en comportamientos disciplinables, de conformidad con la Ley 734 de 2002 y demás normas concordantes</t>
  </si>
  <si>
    <t>PERDIDA O DESTRUCCIÓN DE EXPEDIENTES Y/O DOCUMENTOS PROBATORIOS QUE LOS COMPONEN EN BENEFICIO PROPIO O DE UN TERCERO</t>
  </si>
  <si>
    <t>Favorecimiento a terceros y aceptación de dádivas o sobornos para el desarrollo de estudios particulares y estructuración de procesos de contratación dirigidos</t>
  </si>
  <si>
    <t>SEMESTRALMENTE</t>
  </si>
  <si>
    <t>SOCIALIZACIÓN DEL CÓDIGO DE ÉTICA</t>
  </si>
  <si>
    <t>SOCIALIZAR EL MAPA DE RIESGOS DEL PROCESO</t>
  </si>
  <si>
    <t>Aplicación del procedimiento asociado
con el riesgo, así:
PM04-PR06
Revisión y aprobación de diseños semafóricos.
PM04-PR19
Expansión y modificación de la red semafórica de Bogota D.C</t>
  </si>
  <si>
    <t xml:space="preserve">FEBRERO A DICIEMBRE 2018 </t>
  </si>
  <si>
    <t xml:space="preserve">Cambios aprobados y desplegados  / cambios solicitados </t>
  </si>
  <si>
    <t xml:space="preserve"> Estudios verifcados y aprobados /Estudios realizados y documentados OIS</t>
  </si>
  <si>
    <t>Emitir conceptos o informes o viabilidades en favorecimiento a terceros.</t>
  </si>
  <si>
    <t>Socialización del Código de ética vigente de la entidad</t>
  </si>
  <si>
    <t>Socialización del Código de Ética de la SDM y del Código de Buen Gobierno al equipo de trabajo</t>
  </si>
  <si>
    <t xml:space="preserve">Listado de Asistencia y/o Acta y/o Documento de socialización. </t>
  </si>
  <si>
    <t>No. de socializaciones realizadas/No. de socializaciones proyectadas (1 en el año)</t>
  </si>
  <si>
    <t xml:space="preserve">Aplicación de los procedimientos:
PM01-PR01
PM01-PR02
PM01-PR03
PM01-PR04
PM01-PR05
PM01-PR07
PM01-PR08  </t>
  </si>
  <si>
    <t>Socialización de los procedimientos del Proceso de Gestión de Transporte e Infraestructura</t>
  </si>
  <si>
    <t>No. de socializaciones realizadas/No. de socializaciones proyectadas (2 en el año)</t>
  </si>
  <si>
    <t>Tráfico de influencia</t>
  </si>
  <si>
    <t>Desconocimiento y falta de aplicación de los procedimientos</t>
  </si>
  <si>
    <t xml:space="preserve">Aplicación de los procedimientos:  PM01-PR01, PM01-PR02, PM01-PR03, PM01-PR04, PM01-PR05, PM01-PR07, PM01-PR08  </t>
  </si>
  <si>
    <t>V. 1.0</t>
  </si>
  <si>
    <t>MAPA DE RIESGOS DE CORRUPCIÓN-SDM-2018</t>
  </si>
  <si>
    <t xml:space="preserve"> MAPA DE RIESGOS DE CORRUPCIÓN  </t>
  </si>
  <si>
    <t>Los sistemas de información son suceptibles de perdida manipulacion o adulteracion por uso indebido, inhadecuado o no autorizado de la información e incorporación de código malicioso o malintencionado para beneficio propio o de un tercero</t>
  </si>
  <si>
    <t xml:space="preserve">Direccionar la ejecución del presupuesto del proyecto de inversión para beneficio propio o de terceros.
</t>
  </si>
  <si>
    <t>Elaborar conceptos tecnicos o Viabilidades sobre proyectos de tecnoligia de información y comuncación, para el favorecimiento propio o de  un tercero</t>
  </si>
  <si>
    <t>Venta de digiturnos para beneficio propio o  de tercero</t>
  </si>
  <si>
    <t>NA</t>
  </si>
  <si>
    <t xml:space="preserve"> Se efectuo socializacion de los procedimientos PA03 PR22 Y PA03 PR25 semestral, a los funcionarios encargados de realizar dichas actividades</t>
  </si>
  <si>
    <t xml:space="preserve"> Subdirector Financiero -Equipo Operativo</t>
  </si>
  <si>
    <t xml:space="preserve">1 socializacion </t>
  </si>
  <si>
    <t xml:space="preserve">Se efectuo socializacion de  la resolucion 095 de 2017 a los funcionarios de la Subdireccion Financiera encargados de la elaboracion de las estructuracion financiera y verificacion financiera y evaluacion en los procesos contractuales  y codigo del buen gobierno al Subdirector Financiero
</t>
  </si>
  <si>
    <t xml:space="preserve"> Subdirector financierao-Equipo Operativo</t>
  </si>
  <si>
    <t>se efectuo socializacion PA03-PR04 Trámites órdenes de pago y relación de autorización y PA03-PR03 Procedimiento para la expedición de certificados de registros presupuestales a los funcionarios encargados  de la elaboracion de ordenes de pago y CRP</t>
  </si>
  <si>
    <t>Se efectuo  socializacion de la   cartilla de predis a los funcionarios de la Subdireccion Financiera.encargados de la expedicion  de Los CDP Y CRP
Semestral</t>
  </si>
  <si>
    <t xml:space="preserve"> Se efectuo socializacion de la   cartilla OPGET a los funcionarios dela Subdireccion Financiera.encargados 
Semestral </t>
  </si>
  <si>
    <t>Se efectuo socializacion de la   resolucion 095 de 2017 a los funcionarios de la Subdireccion Financiera encargados de la elaboracion de las ordenes de pago y CRP y codigo del buen gobierno al Subdirector Financiero semestral</t>
  </si>
  <si>
    <t>1 sicializacion</t>
  </si>
  <si>
    <t xml:space="preserve"> Se Efectuo socializaciondel procedimiento PA03-PR11procedimiento estados contables  a los funcionarios encargados de la consilidacion de la informacion Semestral</t>
  </si>
  <si>
    <t>Se efectuo socializacion  del  manual de politicas contables a los funcionarios de la Subdireccion Financiera.encargodos de la informacion contable
Semestral</t>
  </si>
  <si>
    <t>Se efectuo socializacion  de  la resolucion 095 de 2017 a los funcionarios de la Subdireccion Financiera encargados de la consolidacion de la informacion  y codigo del buen gobierno al Subdirector Financiero semestral</t>
  </si>
  <si>
    <t>Enero 1° a Abril 30 de 2018</t>
  </si>
  <si>
    <t>Los formatos establecidos en los puntos de control de los procedimientos, se vienen diligenciando permanentemente</t>
  </si>
  <si>
    <t>Director de Control y Vigilancia</t>
  </si>
  <si>
    <t>Febrero 13  de 2018</t>
  </si>
  <si>
    <t>Se realizó socialización a los servidores del area de señalización, en la cual se incluyó los temas relacionados con el Código de etica y Código de Buen gobierno</t>
  </si>
  <si>
    <t>Los formatos establecidos en los puntos de control del procedimiento, se vienen diligenciando permanentemente</t>
  </si>
  <si>
    <t>La socialización esta prevista para realizarce el 3 de Mayo de 2018 y en ella se incluyen los temas relacionados con el Código de etica y codigo de Buen gobierno</t>
  </si>
  <si>
    <t>La socialización esta prevista para realizarce en Mayo de 2018 y en ella se incluyen los temas relacionados con el Código de etica y codigo de Buen gobierno</t>
  </si>
  <si>
    <t>Abril 27 de 2018</t>
  </si>
  <si>
    <t>Se realizó socialización a los servidores del area de Planes de Manejo de Tránsito (PMT), en la cual se incluyó los temas relacionados con el Código de etica y Código de Buen gobierno</t>
  </si>
  <si>
    <t>La socialización esta prevista para realizarce en el segundo semestre de 2018 y en ella se incluyen los temas relacionados con el Código de etica y codigo de Buen gobierno</t>
  </si>
  <si>
    <t>Dirección de Seguridad Vial y Comportamiento del tránsito</t>
  </si>
  <si>
    <t>23-27 Abril de 2018</t>
  </si>
  <si>
    <t>Se realizaron socializaciones a los servidores de la Dirección de Seguridad Vial y Comportamiento del Tránsito, en las cuales se incluyó los temas relacionados con el Código de etica y Código de Buen gobierno</t>
  </si>
  <si>
    <t>Enero-Abril 
2018</t>
  </si>
  <si>
    <r>
      <rPr>
        <b/>
        <u/>
        <sz val="10"/>
        <color theme="1"/>
        <rFont val="Arial"/>
        <family val="2"/>
      </rPr>
      <t>CONTROL</t>
    </r>
    <r>
      <rPr>
        <sz val="10"/>
        <color theme="1"/>
        <rFont val="Arial"/>
        <family val="2"/>
      </rPr>
      <t xml:space="preserve">: En la vigencia  2018 se han realizado diferentes jornadas del taller de Fortalecimiento Institucional para la humanización del Servicio. Con la finalidad de  brindar a los Servidores conocimientos, metodología y herramientas concretas que promuevan y contribuyan al mejor desempeño de los recursos humanos, considerando la realidad de las organizaciones Estatales y la opinión que al respecto tienen los ciudadanos del servicio; y a su vez les permitan generar un mejoramiento de la eficiencia y la eficacia de los modelos enfocados a los servicios que implementan las entidades publicas respecto de la atención al público de su servicio. Mitigando de esta manera actos de corrupción en los procesos misionales de la entidad.
</t>
    </r>
    <r>
      <rPr>
        <b/>
        <i/>
        <u/>
        <sz val="10"/>
        <color theme="1"/>
        <rFont val="Arial"/>
        <family val="2"/>
      </rPr>
      <t>Cumplimiento 100%.</t>
    </r>
    <r>
      <rPr>
        <sz val="10"/>
        <color theme="1"/>
        <rFont val="Arial"/>
        <family val="2"/>
      </rPr>
      <t xml:space="preserve">
</t>
    </r>
    <r>
      <rPr>
        <b/>
        <u/>
        <sz val="10"/>
        <color theme="1"/>
        <rFont val="Arial"/>
        <family val="2"/>
      </rPr>
      <t xml:space="preserve">ACCION MITIGACION: </t>
    </r>
    <r>
      <rPr>
        <sz val="10"/>
        <color theme="1"/>
        <rFont val="Arial"/>
        <family val="2"/>
      </rPr>
      <t xml:space="preserve"> Durante el período reportado se revisó  el procedimiento</t>
    </r>
    <r>
      <rPr>
        <b/>
        <sz val="10"/>
        <color theme="1"/>
        <rFont val="Arial"/>
        <family val="2"/>
      </rPr>
      <t xml:space="preserve"> PM05-PRO3,</t>
    </r>
    <r>
      <rPr>
        <sz val="10"/>
        <color theme="1"/>
        <rFont val="Arial"/>
        <family val="2"/>
      </rPr>
      <t xml:space="preserve">  el 13 de febrero 2018, pero no fue necesario realizar una actualización. 
</t>
    </r>
    <r>
      <rPr>
        <b/>
        <i/>
        <u/>
        <sz val="10"/>
        <color theme="1"/>
        <rFont val="Arial"/>
        <family val="2"/>
      </rPr>
      <t xml:space="preserve">Cumplimiento 100%. </t>
    </r>
  </si>
  <si>
    <r>
      <rPr>
        <b/>
        <u/>
        <sz val="10"/>
        <color theme="1"/>
        <rFont val="Arial"/>
        <family val="2"/>
      </rPr>
      <t>ACCION MITIGACION:</t>
    </r>
    <r>
      <rPr>
        <sz val="10"/>
        <color theme="1"/>
        <rFont val="Arial"/>
        <family val="2"/>
      </rPr>
      <t xml:space="preserve">  En la vigencia  2018 se han realizado diferentes jornadas del taller de Fortalecimiento Institucional para la humanización del Servicio. Con la finalidad de  brindar a los Servidores conocimientos, metodología y herramientas concretas que promuevan y contribuyan al mejor desempeño de los recursos humanos, considerando la realidad de las organizaciones Estatales y la opinión que al respecto tienen los ciudadanos del servicio; y a su vez les permitan generar un mejoramiento de la eficiencia y la eficacia de los modelos enfocados a los servicios que implementan las entidades publicas respecto de la atención al público de su servicio. Mitigando de esta manera actos de corrupción en los procesos misionales de la entidad.
</t>
    </r>
    <r>
      <rPr>
        <b/>
        <u/>
        <sz val="10"/>
        <color theme="1"/>
        <rFont val="Arial"/>
        <family val="2"/>
      </rPr>
      <t>INDICADOR:</t>
    </r>
    <r>
      <rPr>
        <sz val="10"/>
        <color theme="1"/>
        <rFont val="Arial"/>
        <family val="2"/>
      </rPr>
      <t xml:space="preserve"> Una  jornada de inducción y reinducción en cada semestre,  Cumplimiento 100%.
</t>
    </r>
    <r>
      <rPr>
        <b/>
        <u/>
        <sz val="10"/>
        <color theme="1"/>
        <rFont val="Arial"/>
        <family val="2"/>
      </rPr>
      <t>SOPORTE:</t>
    </r>
    <r>
      <rPr>
        <sz val="10"/>
        <color theme="1"/>
        <rFont val="Arial"/>
        <family val="2"/>
      </rPr>
      <t xml:space="preserve"> Riesgo 9 Accion 3 Taller de Fortalecimiento Institucional para la humanización del Servicio.</t>
    </r>
  </si>
  <si>
    <r>
      <rPr>
        <b/>
        <u/>
        <sz val="10"/>
        <color theme="1"/>
        <rFont val="Arial"/>
        <family val="2"/>
      </rPr>
      <t xml:space="preserve">ACCION MITIGACION: </t>
    </r>
    <r>
      <rPr>
        <sz val="10"/>
        <color theme="1"/>
        <rFont val="Arial"/>
        <family val="2"/>
      </rPr>
      <t xml:space="preserve"> Durante el periodo reportado se continúo implementando la divulgacion del defensor del ciudadano como mecanismo para que el ciudadano denuncie actos de corrupcion a traves de las pantallas del supercade de movilidad y en la pagina WEB de movilidad existe un boton con la informacion para denunciar actos de corrupcion. 
</t>
    </r>
    <r>
      <rPr>
        <b/>
        <u/>
        <sz val="10"/>
        <color theme="1"/>
        <rFont val="Arial"/>
        <family val="2"/>
      </rPr>
      <t>INDICADOR</t>
    </r>
    <r>
      <rPr>
        <b/>
        <sz val="10"/>
        <color theme="1"/>
        <rFont val="Arial"/>
        <family val="2"/>
      </rPr>
      <t>:</t>
    </r>
    <r>
      <rPr>
        <sz val="10"/>
        <color theme="1"/>
        <rFont val="Arial"/>
        <family val="2"/>
      </rPr>
      <t xml:space="preserve"> Una estrategia comunicativa implementada  en cada semestre,  Cumplimiento 100%.
</t>
    </r>
    <r>
      <rPr>
        <b/>
        <u/>
        <sz val="10"/>
        <color theme="1"/>
        <rFont val="Arial"/>
        <family val="2"/>
      </rPr>
      <t xml:space="preserve">SOPORTE: </t>
    </r>
    <r>
      <rPr>
        <sz val="10"/>
        <color theme="1"/>
        <rFont val="Arial"/>
        <family val="2"/>
      </rPr>
      <t xml:space="preserve">Pagina WEB  y redes sociales de la entidad
</t>
    </r>
  </si>
  <si>
    <r>
      <rPr>
        <b/>
        <u/>
        <sz val="10"/>
        <color theme="1"/>
        <rFont val="Arial"/>
        <family val="2"/>
      </rPr>
      <t xml:space="preserve">ACCION MITIGACION: </t>
    </r>
    <r>
      <rPr>
        <sz val="10"/>
        <color theme="1"/>
        <rFont val="Arial"/>
        <family val="2"/>
      </rPr>
      <t xml:space="preserve"> Durante el periodo reportado se continuo  campañas comunicativas sobre el riesgo de cobro por la realización de un trámite para beneficio propio o de un tercero en la pagina WEB y en las redres sociales de la entidad y mediante vallas y pendones. 
</t>
    </r>
    <r>
      <rPr>
        <b/>
        <u/>
        <sz val="10"/>
        <color theme="1"/>
        <rFont val="Arial"/>
        <family val="2"/>
      </rPr>
      <t>INDICADOR</t>
    </r>
    <r>
      <rPr>
        <b/>
        <sz val="10"/>
        <color theme="1"/>
        <rFont val="Arial"/>
        <family val="2"/>
      </rPr>
      <t>:</t>
    </r>
    <r>
      <rPr>
        <sz val="10"/>
        <color theme="1"/>
        <rFont val="Arial"/>
        <family val="2"/>
      </rPr>
      <t xml:space="preserve"> Una estrategia comunicativa implementada  en cada semestre,  Cumplimiento 100%.
</t>
    </r>
    <r>
      <rPr>
        <b/>
        <u/>
        <sz val="10"/>
        <color theme="1"/>
        <rFont val="Arial"/>
        <family val="2"/>
      </rPr>
      <t xml:space="preserve">SOPORTE: </t>
    </r>
    <r>
      <rPr>
        <sz val="10"/>
        <color theme="1"/>
        <rFont val="Arial"/>
        <family val="2"/>
      </rPr>
      <t xml:space="preserve">Pagina WEB y en las redres sociales de la entidad y mediante vallas y pendones. 
</t>
    </r>
  </si>
  <si>
    <r>
      <rPr>
        <b/>
        <u/>
        <sz val="10"/>
        <color theme="1"/>
        <rFont val="Arial"/>
        <family val="2"/>
      </rPr>
      <t xml:space="preserve">CONTROL: </t>
    </r>
    <r>
      <rPr>
        <sz val="10"/>
        <color theme="1"/>
        <rFont val="Arial"/>
        <family val="2"/>
      </rPr>
      <t xml:space="preserve">Durante el período reportado se realizó la respectiva restricción de los usuarios autorizados para la verificación de requisitos e ingreso de solicitudes al sistema (SIMUR)
</t>
    </r>
  </si>
  <si>
    <r>
      <rPr>
        <b/>
        <u/>
        <sz val="10"/>
        <color theme="1"/>
        <rFont val="Arial"/>
        <family val="2"/>
      </rPr>
      <t>CONTROL:</t>
    </r>
    <r>
      <rPr>
        <sz val="10"/>
        <color theme="1"/>
        <rFont val="Arial"/>
        <family val="2"/>
      </rPr>
      <t xml:space="preserve"> Durante el período reportado se autorizó  la inscripción en la base de datos de exceptuados por parte de los funcionarios designados por la  DSC
</t>
    </r>
  </si>
  <si>
    <r>
      <rPr>
        <b/>
        <u/>
        <sz val="10"/>
        <color theme="1"/>
        <rFont val="Arial"/>
        <family val="2"/>
      </rPr>
      <t>CONTROL:</t>
    </r>
    <r>
      <rPr>
        <sz val="10"/>
        <color theme="1"/>
        <rFont val="Arial"/>
        <family val="2"/>
      </rPr>
      <t xml:space="preserve"> Durante el período reportado se realizo el acceso a través del aplicativo SIMUR  a los documentos y requisitos aportados por la ciudadanía para la  inscripción en la base de datos de exeptuados de pico y placa. 
CUMPLIMIENTO: 100%. </t>
    </r>
    <r>
      <rPr>
        <b/>
        <u/>
        <sz val="10"/>
        <color theme="1"/>
        <rFont val="Arial"/>
        <family val="2"/>
      </rPr>
      <t xml:space="preserve">
ACCION MITIGACION:</t>
    </r>
    <r>
      <rPr>
        <sz val="10"/>
        <color theme="1"/>
        <rFont val="Arial"/>
        <family val="2"/>
      </rPr>
      <t xml:space="preserve"> Se continua con la revisión del 10% de los tramites realizados.     
CUMPLIMIENTO: 100%. </t>
    </r>
    <r>
      <rPr>
        <b/>
        <u/>
        <sz val="10"/>
        <color theme="1"/>
        <rFont val="Arial"/>
        <family val="2"/>
      </rPr>
      <t xml:space="preserve">
SOPORTES:</t>
    </r>
    <r>
      <rPr>
        <sz val="10"/>
        <color theme="1"/>
        <rFont val="Arial"/>
        <family val="2"/>
      </rPr>
      <t xml:space="preserve"> Riesgo 12 Accion 1 Revision muestra inscripciones</t>
    </r>
  </si>
  <si>
    <t>ENERO-ABRIL</t>
  </si>
  <si>
    <t xml:space="preserve">Se realizó la vrificacion de los cambios solicitados en el periodo - 8 cambios </t>
  </si>
  <si>
    <t>Se reviso la estadisica de solicitudes de cambio, creacion y/o modificación de usuarios por medio del procedimiento y arrojo 506 solicitudes gestionadas por medio de mesa de ayuda</t>
  </si>
  <si>
    <t xml:space="preserve"> PARA ADQUIRIR, RENOVAR Y DAR SOPORTE AL LICENCIAMIENTO DE LA PLATAFORMA DE SEGURIDAD DE LA INFORMACIÓN DE LA SECRETARÍA DISTRITAL DE MOVILIDAD</t>
  </si>
  <si>
    <t>PARA  REALIZAR LA GESTIÓN Y MONITOREO DE LA SEGURIDAD INFORMÁTICA SOBRE LA PLATAFORMA TECNOLÓGICA DE LA SECRETARÍA DISTRITAL DE MOVILIDAD A TRAVÉS DE UN CENTRO DE OPERACIONES DE SEGURIDAD (SOC)</t>
  </si>
  <si>
    <t>PARA REALIZAR LA INTERVENTORÍA INTEGRAL PARA EL CONTRATO DE LA PRIMERA FASE DE MODERNIZACIÓN DEL DATACENTER DE LA SECRETARÍA DISTRITAL DE MOVILIDAD.</t>
  </si>
  <si>
    <t>28/02//2018</t>
  </si>
  <si>
    <t>En este  periodo se emitieron 3 conceptos</t>
  </si>
  <si>
    <t>En este  periodo se emitieron 4 conceptos</t>
  </si>
  <si>
    <t>En este  periodo se emitieron 2 conceptos</t>
  </si>
  <si>
    <t>En este  periodo se estructuraron, evaluaron  y adjudicaron los  procesos de  
- Firmas Digitales
- Google apps
- Vmare
- Microsoft
- Canales de Comunicación</t>
  </si>
  <si>
    <t>enero - Abril</t>
  </si>
  <si>
    <t>Julio 30 de 2018</t>
  </si>
  <si>
    <t>N.A</t>
  </si>
  <si>
    <t>Abril 16 - 2018</t>
  </si>
  <si>
    <t>Se realizó socialización del Código de ética y Buen Gobierno.
Acta de la reunión - Listado de Asistencia</t>
  </si>
  <si>
    <t>Abril 16- 23 - 24 - 26 -27 DE  2018</t>
  </si>
  <si>
    <t>Se expidio la circular 002 del 02 de marzo de 2018</t>
  </si>
  <si>
    <t>El 1 de marzo de 2018, se realizo socializacion con los integrantes del proceso, por grupo de trabajo, en la cual se  expuso los procedimientos, incluyendo el PA05-PR15 legalizacion de la informacion contractual, el cual trae como anexo el instructivo de organizacion de expedientes contractuales</t>
  </si>
  <si>
    <t>Se esta llevando a cabo la revision de los procedimientos de representacion judicial que a la fecha no han sido actualizados</t>
  </si>
  <si>
    <t>El 1 de marzo de 2018, se realizo socializacion con los integrantes del proceso, por grupo de trabajo, en la cual se  expuso los procedimientos, incluyendo el PA05-PR13 Procedimiento para expedición de certificaciones contractuales</t>
  </si>
  <si>
    <t>El 1 de marzo de 2018, se realizo socializacion con los integrantes del proceso,  en la cual se  realizo la explicacion de cada unos de los subsistemas del SIG, reforzando los conocimientos del subsistema de seguridad de la informacion, en el cual se socializo las politicas de seguridad y privacidad de la informacion aplicables a este proceso</t>
  </si>
  <si>
    <t xml:space="preserve">Socializacion Mapa de riesgos, Procedimientos y Manual de funciones </t>
  </si>
  <si>
    <t>Líder del Proceso</t>
  </si>
  <si>
    <t>NINGUNA</t>
  </si>
  <si>
    <t>01/02/2018 A 30/04/2918</t>
  </si>
  <si>
    <t xml:space="preserve"> Durante este periodo se realizaron: Ingresos  28,
Egresos 76 y 
Traslados 61
Se reporto el CBN 1026 del año 2017 en el mes de febrero </t>
  </si>
  <si>
    <t>Profesional Universitario SA</t>
  </si>
  <si>
    <t>165 movimientos de almacen, los cierres contables estan pendientes de la implementación por parte de la OIS  del nuevo marco normativo contable en el aplicativo SI CAPITAL</t>
  </si>
  <si>
    <t xml:space="preserve">1 inventario anual de toma fisica reportado </t>
  </si>
  <si>
    <t xml:space="preserve">Se cuenta con 4 regsitros mensuales de los prestamos en  el archivo central </t>
  </si>
  <si>
    <t xml:space="preserve">4 rinformes </t>
  </si>
  <si>
    <t xml:space="preserve">Durante este periodo no se realizo esta actividad de seguimiento. </t>
  </si>
  <si>
    <t xml:space="preserve">en octubre de 2017 se suscribio la prorroga del acuerdo 1150 de 2016, por un periodo de 12 meses </t>
  </si>
  <si>
    <t>Prorroga N°1 acuerdo 1150 de 2016</t>
  </si>
  <si>
    <t>Durante el primer seguimiento 2018, se generaron 15 planillas de control de peso sobre la entrega del material aprovechable generado por el desarrollo de las actividades de la entidad, entre los periodos del 01 de enero al 30 de abril del 2018, material que fue entregado a través del Acuerdo de Corresponsabilidad No 1150 suscrito con la Organización de Recicladores Aseo EcoActiva.</t>
  </si>
  <si>
    <t>15 planillas</t>
  </si>
  <si>
    <t>El certificado es emitido semestralmente</t>
  </si>
  <si>
    <t>PROCESO DE CONTROL Y EVALUACIÓN A LA GESTIÓN</t>
  </si>
  <si>
    <t>Verificar la eficacia, eficiencia y efectividad del desarrollo, sostenibilidad y mejora continua del Sistema Integrado de Gestión y el Sistema de
Control Interno en la SDM, a través de la planeación, organización, dirección y control de las actividades propias de la OCI.</t>
  </si>
  <si>
    <t>Descripción de situaciones en los informes que no reflejen  lo  evidenciado  en las  auditorias, informes y/o seguimientos en beneficio propio o a favor de un tercero.</t>
  </si>
  <si>
    <t>Posibles sanciones disciplinarias, fiscales y penales</t>
  </si>
  <si>
    <t>Inoportunidad y/o imposibilidad de   implementación de correcciones y/o acciones correctivas</t>
  </si>
  <si>
    <t>Manipulación de la información</t>
  </si>
  <si>
    <t>Posibles sanciones  disciplinarias, fiscales y penales</t>
  </si>
  <si>
    <t>Deficiencia en los controles de la información privilegiada</t>
  </si>
  <si>
    <t>Afectación negativa de la imagende la OCI</t>
  </si>
  <si>
    <t>Socialización al equipo auditor  de la aplicación de los PV01-PR02 Procedimiento de Auditoría Interna y PV01-PR03 Procedimiento para la Evaluación del Sistema de Control Interno en la entidad.</t>
  </si>
  <si>
    <t>Socialización del Código de Ética de la SDM a los servidores de la OCI.</t>
  </si>
  <si>
    <t>Socialización de la politica de seguridad de la información a los servidores de la OCI.</t>
  </si>
  <si>
    <t>30 de Diciembre de 2018</t>
  </si>
  <si>
    <t>Elaborar, aprobar, socializar y aplicar el Código de Ética del Auditor de la OCI.</t>
  </si>
  <si>
    <t>Codigo aprobado, socializado y aplicado (Registro de asistencia).</t>
  </si>
  <si>
    <t>Plan de mejoramiento implementado producto del informe de análisis de los resultados de las encuestas.</t>
  </si>
  <si>
    <t>Elaborar, aprobar, socializar y aplicar el Estatuto de Auditoría Interna de la OCI</t>
  </si>
  <si>
    <t>Estatuto de Auditoría Interna aprobado, socializado y aplicado (Registro de asistencia)</t>
  </si>
  <si>
    <t>Estatuto de Auditoría Interna aprobado, socializado y apñlicado (Registro de asistencia)</t>
  </si>
  <si>
    <t>(No de servidores de la OCI socializados sobre el Código aprobado/ total de servidores de la OCI)*100</t>
  </si>
  <si>
    <t>(equipos de auditoria con calificación deficiente con planes de mejoramiento / Total de equipos de auditoria con calificación deficiente )*100.</t>
  </si>
  <si>
    <t>(No de servidores de la OCI socializados en Estatuto de Auditoría Interna aprobado / total de servidores de la OCI)*100</t>
  </si>
  <si>
    <t>28 de febrero de 2018</t>
  </si>
  <si>
    <r>
      <rPr>
        <b/>
        <sz val="10"/>
        <rFont val="Arial"/>
        <family val="2"/>
      </rPr>
      <t>Monitoreo Controles:</t>
    </r>
    <r>
      <rPr>
        <sz val="10"/>
        <rFont val="Arial"/>
        <family val="2"/>
      </rPr>
      <t xml:space="preserve"> El Jefe de la OCI hace revisión de todos los informes de auditoria, evaluaciones y/o seguimientos y luego los suscribe.
</t>
    </r>
    <r>
      <rPr>
        <b/>
        <sz val="10"/>
        <rFont val="Arial"/>
        <family val="2"/>
      </rPr>
      <t>Monitoreo Acciones Asociadas al Control:</t>
    </r>
    <r>
      <rPr>
        <sz val="10"/>
        <rFont val="Arial"/>
        <family val="2"/>
      </rPr>
      <t xml:space="preserve">
Se elaboró el Codigo de Etica del Auditor , esta pendiente la presentación al Comité de Control Interno y Calidad para su aprobación y socialización.</t>
    </r>
  </si>
  <si>
    <t>Pendiente</t>
  </si>
  <si>
    <r>
      <rPr>
        <b/>
        <sz val="10"/>
        <rFont val="Arial"/>
        <family val="2"/>
      </rPr>
      <t>Monitoreo Controles</t>
    </r>
    <r>
      <rPr>
        <sz val="10"/>
        <rFont val="Arial"/>
        <family val="2"/>
      </rPr>
      <t xml:space="preserve">: Se efectuará nuevamente socialización del Código de Ética de la SDM a los servidores de la OCI.
</t>
    </r>
    <r>
      <rPr>
        <b/>
        <sz val="10"/>
        <rFont val="Arial"/>
        <family val="2"/>
      </rPr>
      <t>Monitoreo Acciones Asociadas al Control</t>
    </r>
    <r>
      <rPr>
        <sz val="10"/>
        <rFont val="Arial"/>
        <family val="2"/>
      </rPr>
      <t>: Se tiene programado realizar las auditorías del SIG entre mayo y junio de 2018.</t>
    </r>
  </si>
  <si>
    <r>
      <rPr>
        <b/>
        <sz val="10"/>
        <rFont val="Arial"/>
        <family val="2"/>
      </rPr>
      <t xml:space="preserve">Monitoreo Controles: </t>
    </r>
    <r>
      <rPr>
        <sz val="10"/>
        <rFont val="Arial"/>
        <family val="2"/>
      </rPr>
      <t xml:space="preserve"> Se socializó el 18/04/2018 el procedimiento de auditoria al equipo de auditores, y se Se tiene programado actualizar los  PV01-PR02 Procedimiento de Auditoría Interna y PV01-PR03 Procedimiento para la Evaluación del Sistema de Control Interno en la entidad y se efectuará la correspondiente socialización.
</t>
    </r>
    <r>
      <rPr>
        <b/>
        <sz val="10"/>
        <rFont val="Arial"/>
        <family val="2"/>
      </rPr>
      <t>Monitoreo Acciones Asociadas al Control</t>
    </r>
    <r>
      <rPr>
        <sz val="10"/>
        <rFont val="Arial"/>
        <family val="2"/>
      </rPr>
      <t>: Se elaboró el Estatuto de Auditoría Interna, esta pendiente la presentación al Comité de Control Interno y Calidad para su aprobación y socialización.</t>
    </r>
  </si>
  <si>
    <r>
      <rPr>
        <b/>
        <sz val="10"/>
        <rFont val="Arial"/>
        <family val="2"/>
      </rPr>
      <t xml:space="preserve">Monitoreo Controles: </t>
    </r>
    <r>
      <rPr>
        <sz val="10"/>
        <rFont val="Arial"/>
        <family val="2"/>
      </rPr>
      <t xml:space="preserve">Se efectuará nuevamente socialización del Código de Ética de la SDM a los servidores de la OCI.
</t>
    </r>
    <r>
      <rPr>
        <b/>
        <sz val="10"/>
        <rFont val="Arial"/>
        <family val="2"/>
      </rPr>
      <t>Monitoreo Acciones Asociadas al Control</t>
    </r>
    <r>
      <rPr>
        <sz val="10"/>
        <rFont val="Arial"/>
        <family val="2"/>
      </rPr>
      <t>:Se elaboró el Codigo de Etica del Auditor , esta pendiente la presentación al Comité de Control Interno y Calidad para su aprobación y socialización.</t>
    </r>
  </si>
  <si>
    <r>
      <rPr>
        <b/>
        <sz val="10"/>
        <rFont val="Arial"/>
        <family val="2"/>
      </rPr>
      <t>Monitoreo Controles:</t>
    </r>
    <r>
      <rPr>
        <sz val="10"/>
        <rFont val="Arial"/>
        <family val="2"/>
      </rPr>
      <t xml:space="preserve"> Se efectuará nuevamente socialización de la politica de seguridad de la información  a los servidores de la OCI.
</t>
    </r>
    <r>
      <rPr>
        <b/>
        <sz val="10"/>
        <rFont val="Arial"/>
        <family val="2"/>
      </rPr>
      <t>Monitoreo Acciones Asociadas al Control:</t>
    </r>
    <r>
      <rPr>
        <sz val="10"/>
        <rFont val="Arial"/>
        <family val="2"/>
      </rPr>
      <t xml:space="preserve"> Se elaboró el Estatuto de Auditoría Interna, esta pendiente la presentación al Comité de Control Interno y Calidad para su aprobación y socialización.</t>
    </r>
  </si>
  <si>
    <r>
      <rPr>
        <b/>
        <sz val="10"/>
        <rFont val="Arial"/>
        <family val="2"/>
      </rPr>
      <t>Monitoreo Controles:</t>
    </r>
    <r>
      <rPr>
        <sz val="10"/>
        <rFont val="Arial"/>
        <family val="2"/>
      </rPr>
      <t xml:space="preserve"> Se efectuará nuevamente socialización a los servidores de la OCI de los delitos tipificados como de corrupción en la Ley  y la obligación de reportarlos.</t>
    </r>
  </si>
  <si>
    <t>V. 2.0</t>
  </si>
  <si>
    <t>MONITOREO Y REVISIÓN DEL MAPA DE RIESGOS DE CORRUPCIÓN A 30 DE ABRIL DE 2018</t>
  </si>
  <si>
    <t>Verificación de la revisión efectuada por el profesional</t>
  </si>
  <si>
    <t>Subdirección  Administrativa
Dirección Administrativa y Financiera</t>
  </si>
  <si>
    <t>Revisión de listados de asistencia</t>
  </si>
  <si>
    <t>13 participantes / 13 de servidores</t>
  </si>
  <si>
    <t>Verificación de la publicación respectiva</t>
  </si>
  <si>
    <t>Confirmación de la devolución que aplique y el respectivo ajuste</t>
  </si>
  <si>
    <t>Archivo de la validación de los títulos universitarios</t>
  </si>
  <si>
    <t>2 solicitudes de validación / 2 ingresos de funcionarios de LNR</t>
  </si>
  <si>
    <t>Constitución de carpeta por proceso</t>
  </si>
  <si>
    <t>Profesional revisa el cumplimiento total de los requisitos normativos y organizacionales para el respectivo reconocimiento u otorgamiento de beneficio</t>
  </si>
  <si>
    <t>Visto bueno sobre reconocimiento u otorgamiento por parte del revisor</t>
  </si>
  <si>
    <t>Realización de jornadas de sensibilización a los servidores públicos, Campañas de ética y orientaciones en materia disciplinaria</t>
  </si>
  <si>
    <t>Listados de asistencia</t>
  </si>
  <si>
    <t>Publicación en la intranet y/o por correo electrónico del proceso de otorgamiento de incentivo y sus resultados</t>
  </si>
  <si>
    <t>Publicaciones en Intranet y correos electrónicos</t>
  </si>
  <si>
    <t>Comunicar al funcionario el error, solicitando la respectiva devolución  y asignar según derecho</t>
  </si>
  <si>
    <t>Comunicación interna, actos administrativos,</t>
  </si>
  <si>
    <t xml:space="preserve">Solicitud de Validación de la autenticidad de los títulos universitarios aportados por los aspirantes </t>
  </si>
  <si>
    <t xml:space="preserve">Abril 30 de 2018 </t>
  </si>
  <si>
    <t>Reporte trimestral  a a la OAP del cumplimiento de los indicadores propuestos para el POA de gestión e inversión del proceso.</t>
  </si>
  <si>
    <t>Profesional Universitario</t>
  </si>
  <si>
    <t>Reporte del cumplimiento del PAAC propuesto para esta vigencia.</t>
  </si>
  <si>
    <t>Ordenar en provecho propio o de un tercero la entrega irregular de vehículos inmovilizados por infracciones a las normas de tránsito y/o de transporte público. (SCT)</t>
  </si>
  <si>
    <t xml:space="preserve">No se ha realizado la socialización del Procedimiento para la Entrega de Vehículos Inmovilizados (PM03 -PR11) al respectivo Equipo de Trabajo ya que este está sujeto a actualizción. 
Esta actividad se desarrollará en el transcurso del año para el cumplimiento del Indicador propuesto. </t>
  </si>
  <si>
    <t>Equipo Operativo Subdirección Contravenciones de Tránsito</t>
  </si>
  <si>
    <t>NO REPORTARON INFORMACIÓN</t>
  </si>
  <si>
    <t>Entrega irregular de licencias de conducción suspendidas o canceladas, por parte de un servidor  público en provecho propio o de un tercero. (SCT)</t>
  </si>
  <si>
    <t xml:space="preserve">No se ha realizado la socialización del Procedimiento para la audiencia de ordenes de comparendo  por conducir en estado de embriaguez. (PM03 -PR12) al respectivo Equipo de Trabajo ya que este está sujeto a actualizción. 
Esta actividad se desarrollará en el transcurso del año para el cumplimiento del Indicador propuesto. </t>
  </si>
  <si>
    <t xml:space="preserve">Esta actividad se desarrollará en el transcurso del año para el cumplimiento del Indicador propuesto. </t>
  </si>
  <si>
    <t>Ocurrencia de la caducidad de las investigaciones administrativas por violación a las normas de transporte y en los procesos contravencionales para beneficio propio o de un tercero (SITP - SCT - DPA)</t>
  </si>
  <si>
    <t xml:space="preserve">Se realizó el ajuste de la Base de Datos - Audiencias de Continuación a partir de Abril de 2018 la cual se le realiza seguimiento por parte del Equipo Operativo de la SCT. Esta se realizó en Google Drive con el fin de poder acceder con mayor facilidad y así mismo que sea actualizada diariamente por los responsables. </t>
  </si>
  <si>
    <t>Equipo Operativo 
Grupo Audiencias de Continuación de la Subdirección Contravenciones de Tránsito</t>
  </si>
  <si>
    <t>De Enero 1° a Abril 30 de 2018</t>
  </si>
  <si>
    <t xml:space="preserve">La Subdirección de Investigaciones de Transporte ha realizado reuniones y entrega de Memorandos en los cuales se requiere la observancia de los términos procesales a fin de evitar la caducidad, identificados con: Memorando SDM-SITP- 3977 del 10 de enero de 2018, Memorando SDM-SITP- 33188 del 20 de febrero de 2018, Memorando SDM-SITP- 33279 del 20 de febrero de 2018, Memorando SDM-SITP- 9583-2018 y Memorandos DM-SITP- 47791 del 12 de marzo de 2018.  </t>
  </si>
  <si>
    <t xml:space="preserve">La Dirección de Procesos Administrativos actualizó la base de datos de la Dependencia con la información de los expedientes recibidos durante el periodo de enero a abril de 2018 que contienen los recursos de apelación interpuestos en contra de los fallos emitidos en primera instancia por las Subdirecciones de Contravenciones de Tránsito e Investigaciones de Transporte Público, así como de las solicitudes de desvinculación administrativa, con el fin de hacer seguimiento a los mismos y evitar la ocurrencia del fenómeno jurídico de caducidad. Durante este periodo se recibieron XX expedientes de segunda instancia, de los cuales se resolvieron XXX. </t>
  </si>
  <si>
    <t>Directora de Procesos Administrativos</t>
  </si>
  <si>
    <r>
      <rPr>
        <u/>
        <sz val="10"/>
        <color theme="1"/>
        <rFont val="Arial"/>
        <family val="2"/>
      </rPr>
      <t>Dirección de Procesos Administrativos</t>
    </r>
    <r>
      <rPr>
        <sz val="10"/>
        <color theme="1"/>
        <rFont val="Arial"/>
        <family val="2"/>
      </rPr>
      <t xml:space="preserve">: sta actividad se desarrollará en el transcurso del año para el cumplimiento del Indicador propuesto. 
</t>
    </r>
    <r>
      <rPr>
        <u/>
        <sz val="10"/>
        <color theme="1"/>
        <rFont val="Arial"/>
        <family val="2"/>
      </rPr>
      <t>Subdirección de Contravenciones de Tránsito</t>
    </r>
    <r>
      <rPr>
        <sz val="10"/>
        <color theme="1"/>
        <rFont val="Arial"/>
        <family val="2"/>
      </rPr>
      <t xml:space="preserve">: Esta actividad se desarrollará en el transcurso del año para el cumplimiento del Indicador propuesto. 
</t>
    </r>
    <r>
      <rPr>
        <u/>
        <sz val="10"/>
        <color theme="1"/>
        <rFont val="Arial"/>
        <family val="2"/>
      </rPr>
      <t>Subdirección de Investigaciones de Tranpsorte Público</t>
    </r>
    <r>
      <rPr>
        <sz val="10"/>
        <color theme="1"/>
        <rFont val="Arial"/>
        <family val="2"/>
      </rPr>
      <t xml:space="preserve">: Se realizó socialización el 4 de marzo de 2018  y entrega del material correspondiente incluído el componente ético </t>
    </r>
  </si>
  <si>
    <t xml:space="preserve">Directora de Procesos Administrativos
Equipo Operativo Subdirección Contravenciones de Tránsito
Subdirector de Investigaciones de Tranpsorte Público </t>
  </si>
  <si>
    <t>No adelantar acción de cobro en beneficio propio o de un tercero (SJC)</t>
  </si>
  <si>
    <t>Conforme a las acciones adelantadas y en aras de prevenir y mitigar el riesgo identificado, la Subdirección ha trabajado para el recaudo de obligaciones  a favor de la entidad dando impulso a cada una de las obligaciones, según el estado procesal en que se encuentra. Así las cosas, los resultados obtenidos dentro de la gestión en el primer cuatrimestre de 2018 son los siguientes:
• Embargos de muebles e inmuebles
• Embargos de salarios, honorarios y compensaciones
• Embargos productos bancarios
• Secuestros de inmuebles
• gestión persuasiva
• Investigaciones de bienes e información
El recaudo durante el primer cuatrimestre ascendió a $57.480.412.160  equivalente al 42.11% de la meta establecida por la DESS, evidenciando así, la eficacia de los controles establecidos.
Como medida adicional para prevenir actos de corrupción se realizó:
• Concentración en el despacho del Subdirector el manejo de embargos y desembargos.
• Seguimiento a la gestión de obligaciones para evitar que los procedimientos de cobro no sean objeto de impulso.
• Inhabilitación de puertos USB y unidad óptica para evitar que se pueda extraer información oficial de la Entidad por canales no oficiales.
Adicionalmente se realizó la divulgación del código de ética junto a otros temas correspondientes al entidad el día 09 de abril de 2018</t>
  </si>
  <si>
    <t>Subdirector de Jurisdicción Coactiva</t>
  </si>
  <si>
    <t>1. Resultados de la gestión de cobro coactivo 
1 Socialización del código de ética</t>
  </si>
  <si>
    <t>Dejar de reportar o modificar reportes negativos  a deudores en mora, ante centrales de riesgo  en beneficio propio o de un tercero (SJC)</t>
  </si>
  <si>
    <t>A la fecha se han realizado un total de 66910 reportes a centrales de riesgos, de los cuales 1550 registros corresponden al primer trimestre del año. Se han recibido un total de 530 reclamaciones por parte de ciudadanos , sin embargo ninguna es presente debido a que en el momento del reporte, la obligación se encontraba en mora. Adicionalmente se realizó la divulgación del código de ética junto a otros temas correspondientes al entidad el día 09 de abril de 2018</t>
  </si>
  <si>
    <t>1 Socialización del código de ética = 100%</t>
  </si>
  <si>
    <t>Suministrar información confidencial de operativos de control en vía a realizar, en favorecimiento  propio o de terceros (DCV)</t>
  </si>
  <si>
    <t>Permanentemente se estàn diligenciando los formatos establecidos e incluìdos como puntos de control de los procedimientos relacionados de acuerdo con los operativos realizados y programados.</t>
  </si>
  <si>
    <t>La socializaciòn se realizarà el segundo semestre del año en curso</t>
  </si>
  <si>
    <t>Permanentemente se estàn diligenciando los formatos establecidos e incluìdos como puntos de control de los procedimientos relacionados de acuerdo con los con los informes realizados.</t>
  </si>
  <si>
    <t xml:space="preserve">Permanentemente se estàn diligenciando los formatos establecidos e incluìdos como puntos de control de los procedimientos relacionados de acuerdo con los seguimientos realizados a la empresas de acuerdo a cronograma establecido. </t>
  </si>
  <si>
    <t xml:space="preserve">Se realizó revisión del Código de etica con apoyo de la gestora de etica de la SPS para organizar la actividad día TEP, programada por la OAP en el mes de abril, en la cual participaron todos los miembros de la SPS. 
El Alcalde Mayor de Bogotá mediante Decreto 118 de 2018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</si>
  <si>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El despacho de la Subsecretaría de Servicios de la Movilidad ha realizado el seguimiento  bimensual a la ejecución del PAA en concurso con cada una de sus Direcciones, con el fin de verificar el comportamiento de la vigencia y proyección de sus procesos contractuales.
Se realizan mesas de trabajo con el Comité de estructuración técnica para revisión de los proyectos de la SPS (procesos).
Se realizaron mesas de trabajo con los Directores para dar los lineamientos de la politica sectorial y realizar seguimientos al avance de la misma.
Adicionlmente el subsecretarío con apoyo de su equipo administrativo, realiza seguimiento en documento DRIVE en el cual se lleva la información cronologíca del estado precontractual de los procesos, cuando encuentra algun atraso en la radicación ante la SPS por parte de las Direcciones envía correos electrónicos solicitando informar la razón</t>
  </si>
  <si>
    <t>REUNIONES DE SEGUIMIENTO:
SUBSECRETARÍA DE POLÍTICA SECTORIAL  23
SUBSECTRETARIA DE GESTIÓN CORPORATIVA  22
SUBSECRETARÍA DE SERVICIOS A LA MOVILIDAD  1</t>
  </si>
  <si>
    <t>JEFE OFICINA  DE INFORMACIÓN SECTORIAL</t>
  </si>
  <si>
    <t>SUBDIRECTOR(A)SUBDIRECCIÓN ADMINISTRATIVA</t>
  </si>
  <si>
    <t xml:space="preserve">Se realiza charla de sensibilización  acerca del tema de la seguridad de los documentos que conforman los expedientes  y se procede al escaneo de los expedientes con el fin de salvaguardar la copia de la información. </t>
  </si>
  <si>
    <t>TODOS LOS FUNCIONARIOS DE LA OCD ASISTIERON A LAS CHARLAS DE SENSIBILIZACIÓN</t>
  </si>
  <si>
    <t>se realiza el escaneo del 100% de los expedientes activos y se suben a LASERFICHE</t>
  </si>
  <si>
    <t>SE ENCUENTRAN ESCANEADOS LOS EXPEDIENTES ACTIVOS A LA FECHA</t>
  </si>
  <si>
    <t xml:space="preserve">Se entrega la correspondencia con la planilla respectiva. No se reciben documentos a la mano. </t>
  </si>
  <si>
    <t>EN LAS RESPECTIVAS PLANILLAS Y EN EL LIBRO SE PLASMARON LAS FIRMAS DE LOS RECEPTORES DE LOS DOCUMENTOS</t>
  </si>
  <si>
    <t xml:space="preserve">La jefe de la Oficina en las reuniones de seguimiento de las actividades propias del proceso, enfatiza en la necesidad de tener presente el tema de la reserva sumarial. </t>
  </si>
  <si>
    <t>se realiza al  100% de los miembros del equipo y suscriben las respectivas actas de reserva</t>
  </si>
  <si>
    <t>EN LAS RESPECTIVAS DILIGENCIAS, SE LE EXHORTA A LOS DECLARANTES A COMPROMETERSE A GUARDAR LA RESERVA SUMARIAL SO PENA DE LAS RESPECTIVAS SANCIONES</t>
  </si>
  <si>
    <t>Jefe  Oficina de Control Disciplinario</t>
  </si>
  <si>
    <t>Versión de Actualización: Versión 2.0</t>
  </si>
  <si>
    <t>Fecha: 10/05/2018</t>
  </si>
  <si>
    <r>
      <rPr>
        <b/>
        <sz val="10"/>
        <rFont val="Tahoma"/>
        <family val="2"/>
      </rPr>
      <t>Valoración del Riesgo:</t>
    </r>
    <r>
      <rPr>
        <sz val="10"/>
        <rFont val="Tahoma"/>
        <family val="2"/>
      </rPr>
      <t xml:space="preserve">
* Se evidencia aplicación de la metodología descrita en el PV01-PR07 "Procedimiento para la administración del riesgo" y sus anexos para soportar el análisis y valoración del riesgo.
</t>
    </r>
    <r>
      <rPr>
        <b/>
        <sz val="10"/>
        <rFont val="Tahoma"/>
        <family val="2"/>
      </rPr>
      <t xml:space="preserve">Monitoreo y Revisión: </t>
    </r>
    <r>
      <rPr>
        <sz val="10"/>
        <rFont val="Tahoma"/>
        <family val="2"/>
      </rPr>
      <t xml:space="preserve">
* Control 1: Se evidencia la rotación de los servidores de DSC que se encuentran en el SUPERCADE CALLE 13 correspondiente al primer cuatrimestre del año.
* Control 2: El reporte del Monitoreo y Revisión no identifica puntual mente la aplicación del control "Capacitación en la Política Pública de Servicio al Ciudadano (Decreto 197 de 2014) "
* Se observa que con los controles establecidos no se mitiga las causas relacionadas con "Bajos estándares éticos" y "Falta de integridad ".
* Acción 1: El reporte del Monitoreo y Revisión no identifica puntual mente el cumplimiento de la acción "Aplicar el procedimiento PM05-PRO3 para la asignación de digiturnos al usuario para trámites con la Secretaría Distrital de Movilidad" en atención a que solo esta enfocadoa la medición de los turnos prioritarios .  El indicador formulado "(Cantidad de turnos prioritarios asignados en el mes) &gt;0" no guarda relación directa con la acción.
* Acción 2: El reporte del Monitoreo y Revisión no identifica puntual mente el cumplimiento de la acción en lo relacionado con " o cada vez que ingrese personal nuevo para atencion de digiturno". 
* Acción 3: El reporte del Monitoreo y Revisión no identifica puntual mente el cumplimiento de la acción en lo relacionado con "en temas relacionados con actos de corrupción".
* Acción 4: No se evidencia que el proceso haya estructurado una estrategia relacionada con temas de corrupción para la vigencia
</t>
    </r>
    <r>
      <rPr>
        <b/>
        <sz val="10"/>
        <rFont val="Tahoma"/>
        <family val="2"/>
      </rPr>
      <t>Recomendaciones:</t>
    </r>
    <r>
      <rPr>
        <sz val="10"/>
        <rFont val="Tahoma"/>
        <family val="2"/>
      </rPr>
      <t xml:space="preserve">
*  En necesario que el proceso diferencie claramente dentro del mapa de riesgos  los controles y  las acciones que  están implementadas, que se relacionan con evitar la materialización del riesgo,mitigando las causas identificadas tales como"Bajos estándares éticos" y "Falta de integridad ".
* El reporte de los controles y las acciones propuestas,  deben ser puntuales, claros y relacionados con los mismos.
* Revisar el indicador "(Cantidad de turnos prioritarios asignados en el mes) &gt;0" ya que  no guarda relación directa con la acción.</t>
    </r>
  </si>
  <si>
    <r>
      <rPr>
        <b/>
        <u/>
        <sz val="10"/>
        <color theme="1"/>
        <rFont val="Arial"/>
        <family val="2"/>
      </rPr>
      <t>ACCION MITIGACION:</t>
    </r>
    <r>
      <rPr>
        <sz val="10"/>
        <color theme="1"/>
        <rFont val="Arial"/>
        <family val="2"/>
      </rPr>
      <t xml:space="preserve">  Durante el Primer  semestre se realizo jornadas de inducción y reinducción a servidores de la DSC, abordando los temas de corrupcion los dias 14,16 y 23 de Marzo. Así como el 1 de Marzo de la actual vigencia.
</t>
    </r>
    <r>
      <rPr>
        <b/>
        <u/>
        <sz val="10"/>
        <color theme="1"/>
        <rFont val="Arial"/>
        <family val="2"/>
      </rPr>
      <t>INDICADOR:</t>
    </r>
    <r>
      <rPr>
        <sz val="10"/>
        <color theme="1"/>
        <rFont val="Arial"/>
        <family val="2"/>
      </rPr>
      <t xml:space="preserve"> Una  jornada de inducción y reinducción en cada semestre,  Cumplimiento 100%.
</t>
    </r>
    <r>
      <rPr>
        <b/>
        <u/>
        <sz val="10"/>
        <color theme="1"/>
        <rFont val="Arial"/>
        <family val="2"/>
      </rPr>
      <t>SOPORTE:</t>
    </r>
    <r>
      <rPr>
        <sz val="10"/>
        <color theme="1"/>
        <rFont val="Arial"/>
        <family val="2"/>
      </rPr>
      <t xml:space="preserve"> Riesgo 10 Accion 2 Inducción Temas de corrupcion
</t>
    </r>
  </si>
  <si>
    <r>
      <rPr>
        <b/>
        <u/>
        <sz val="10"/>
        <color theme="1"/>
        <rFont val="Arial"/>
        <family val="2"/>
      </rPr>
      <t>CONTROL:</t>
    </r>
    <r>
      <rPr>
        <sz val="10"/>
        <color theme="1"/>
        <rFont val="Arial"/>
        <family val="2"/>
      </rPr>
      <t xml:space="preserve"> Durante el periodo reportado se aplico lo dispuesto en el  procedimiento de los cursos de pedagogía por infracción a las normas de tránsito y transporte PM05-PR05.  Cumplimiento 100%.
</t>
    </r>
    <r>
      <rPr>
        <b/>
        <u/>
        <sz val="10"/>
        <color theme="1"/>
        <rFont val="Arial"/>
        <family val="2"/>
      </rPr>
      <t>ACCION MITIGACION:</t>
    </r>
    <r>
      <rPr>
        <sz val="10"/>
        <color theme="1"/>
        <rFont val="Arial"/>
        <family val="2"/>
      </rPr>
      <t xml:space="preserve">  Durante el período reportado se tomo una muestra aleatoria del 10% de los asistentes en cada curso de pedagogía, con el fin de comprobar que el infractor se encuentra realizando el curso,  formato identificado con el código PM05- PR05-F07. Igualmente se verificó que se le haya  entregado el certificado del curso al ciudadano y se haya descargado el comparendo. 
</t>
    </r>
    <r>
      <rPr>
        <b/>
        <u/>
        <sz val="10"/>
        <color theme="1"/>
        <rFont val="Arial"/>
        <family val="2"/>
      </rPr>
      <t xml:space="preserve">INDICADOR: </t>
    </r>
    <r>
      <rPr>
        <sz val="10"/>
        <color theme="1"/>
        <rFont val="Arial"/>
        <family val="2"/>
      </rPr>
      <t xml:space="preserve">De Enero  a Abril se verificaron 1.602 certificados de un total de  10.602 certificados  expedidos
</t>
    </r>
    <r>
      <rPr>
        <b/>
        <u/>
        <sz val="10"/>
        <color theme="1"/>
        <rFont val="Arial"/>
        <family val="2"/>
      </rPr>
      <t>CUMPLIMIENTO:</t>
    </r>
    <r>
      <rPr>
        <sz val="10"/>
        <color theme="1"/>
        <rFont val="Arial"/>
        <family val="2"/>
      </rPr>
      <t xml:space="preserve"> 100%. 
</t>
    </r>
    <r>
      <rPr>
        <b/>
        <u/>
        <sz val="10"/>
        <color theme="1"/>
        <rFont val="Arial"/>
        <family val="2"/>
      </rPr>
      <t>SOPORTES:</t>
    </r>
    <r>
      <rPr>
        <sz val="10"/>
        <color theme="1"/>
        <rFont val="Arial"/>
        <family val="2"/>
      </rPr>
      <t xml:space="preserve"> Riesgo 11 Accion 1 Revision muestra certificados</t>
    </r>
  </si>
  <si>
    <r>
      <rPr>
        <b/>
        <sz val="10"/>
        <rFont val="Tahoma"/>
        <family val="2"/>
      </rPr>
      <t>Valoración del Riesgo:</t>
    </r>
    <r>
      <rPr>
        <sz val="10"/>
        <rFont val="Tahoma"/>
        <family val="2"/>
      </rPr>
      <t xml:space="preserve">
* Se evidencia aplicación de la metodología descrita en el PV01-PR07 "Procedimiento para la administración del riesgo" y sus anexos para soportar el análisis y valoración del riesgo.
</t>
    </r>
    <r>
      <rPr>
        <b/>
        <sz val="10"/>
        <rFont val="Tahoma"/>
        <family val="2"/>
      </rPr>
      <t xml:space="preserve">Monitoreo y Revisión: </t>
    </r>
    <r>
      <rPr>
        <sz val="10"/>
        <rFont val="Tahoma"/>
        <family val="2"/>
      </rPr>
      <t xml:space="preserve">
* Control 1: Se evidencia durante elperiodo evaluado, la aplicación del procedimiento de los cursos de pedagogía por infracción a las normas de tránsito y transporte PM05-PR05.  
* Acción 1: Corresponde a un control definido dentro del procedimiento y no a acciones adicionales. Se evidencia el reporte del muestreo del 10% de los participantes a cursos y lo que se alcanzó fue el 15% de acuerdo con los valores reportados.
</t>
    </r>
    <r>
      <rPr>
        <b/>
        <sz val="10"/>
        <rFont val="Tahoma"/>
        <family val="2"/>
      </rPr>
      <t>Recomendaciones:</t>
    </r>
    <r>
      <rPr>
        <sz val="10"/>
        <rFont val="Tahoma"/>
        <family val="2"/>
      </rPr>
      <t xml:space="preserve">
*</t>
    </r>
    <r>
      <rPr>
        <sz val="10"/>
        <color rgb="FFFF0000"/>
        <rFont val="Tahoma"/>
        <family val="2"/>
      </rPr>
      <t xml:space="preserve"> </t>
    </r>
    <r>
      <rPr>
        <sz val="10"/>
        <rFont val="Tahoma"/>
        <family val="2"/>
      </rPr>
      <t xml:space="preserve">Dentro de la redacción de los controles y las acciones propuestas,  se debe diferenciar el alcance de cada una y reportar el avance exacto alcanzado.  </t>
    </r>
    <r>
      <rPr>
        <sz val="10"/>
        <color rgb="FFFF0000"/>
        <rFont val="Tahoma"/>
        <family val="2"/>
      </rPr>
      <t xml:space="preserve">
</t>
    </r>
  </si>
  <si>
    <r>
      <rPr>
        <b/>
        <sz val="10"/>
        <rFont val="Tahoma"/>
        <family val="2"/>
      </rPr>
      <t>Valoración del Riesgo:</t>
    </r>
    <r>
      <rPr>
        <sz val="10"/>
        <rFont val="Tahoma"/>
        <family val="2"/>
      </rPr>
      <t xml:space="preserve">
* Se evidencia aplicación de la metodología descrita en el PV01-PR07 "Procedimiento para la administración del riesgo" y sus anexos para soportar el análisis y valoración del riesgo.
</t>
    </r>
    <r>
      <rPr>
        <b/>
        <sz val="10"/>
        <rFont val="Tahoma"/>
        <family val="2"/>
      </rPr>
      <t xml:space="preserve">Monitoreo y Revisión: </t>
    </r>
    <r>
      <rPr>
        <sz val="10"/>
        <rFont val="Tahoma"/>
        <family val="2"/>
      </rPr>
      <t xml:space="preserve">
* Control 1: Se evidencia que de acuerdo a la parametrización del SIMUR, el cargue de documentos y verificación de requisitos aportados por la ciudadanía para la  inscripción en la base de datos de exceptuados de pico y placa se realiza y controla a partir de este aplicativo. 
* Control 2: A la fecha se evidencia que las autorizaciones de clave de acceso al sistema SIMUR en lo relacionado con exceptuados de pico y placa lo realiza la DSC.
* Control 3:Durante el período reportado se autorizó  la inscripción en la base de datos de exceptuados por parte de los funcionarios designados por la  DSC
* Acción 1: Corresponde a un control ya definido dentro del procedimiento vigente.   Se evidencia el reporte del muestreo del 10% de los participantes a cursos y lo que se alcanzó fue el 15% de acuerdo con los valores reportados.   
</t>
    </r>
    <r>
      <rPr>
        <b/>
        <sz val="10"/>
        <rFont val="Tahoma"/>
        <family val="2"/>
      </rPr>
      <t>Recomendaciones:</t>
    </r>
    <r>
      <rPr>
        <sz val="10"/>
        <rFont val="Tahoma"/>
        <family val="2"/>
      </rPr>
      <t xml:space="preserve">
*</t>
    </r>
    <r>
      <rPr>
        <sz val="10"/>
        <color rgb="FFFF0000"/>
        <rFont val="Tahoma"/>
        <family val="2"/>
      </rPr>
      <t xml:space="preserve"> </t>
    </r>
    <r>
      <rPr>
        <sz val="10"/>
        <rFont val="Tahoma"/>
        <family val="2"/>
      </rPr>
      <t xml:space="preserve">Dentro de la redacción de los controles y las acciones propuestas,  se debe diferenciar el alcance de cada una y reportar el avance exacto alcanzado.  </t>
    </r>
    <r>
      <rPr>
        <sz val="10"/>
        <color rgb="FFFF0000"/>
        <rFont val="Tahoma"/>
        <family val="2"/>
      </rPr>
      <t xml:space="preserve">
</t>
    </r>
  </si>
  <si>
    <r>
      <rPr>
        <b/>
        <sz val="10"/>
        <color theme="1"/>
        <rFont val="Tahoma"/>
        <family val="2"/>
      </rPr>
      <t>Valoración del Riesgo:</t>
    </r>
    <r>
      <rPr>
        <sz val="10"/>
        <color theme="1"/>
        <rFont val="Tahoma"/>
        <family val="2"/>
      </rPr>
      <t xml:space="preserve">
* Se observó que el proceso de gestión de tránsito  no da cumplimiento de manera integral a lo establecido en la metodología  todas las pestañas definidas en el procedimiento  PV01-PR07 procedimiento para la administración del riesgo y sus anexos. 
* Se observó que </t>
    </r>
    <r>
      <rPr>
        <u/>
        <sz val="10"/>
        <color theme="1"/>
        <rFont val="Tahoma"/>
        <family val="2"/>
      </rPr>
      <t>nuevamente</t>
    </r>
    <r>
      <rPr>
        <sz val="10"/>
        <color theme="1"/>
        <rFont val="Tahoma"/>
        <family val="2"/>
      </rPr>
      <t xml:space="preserve">  "Continua la No Conformidad evidenciada en el seguimiento anterior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El reporte del cumplimiento de las acciones asociadas al control no relacionan los soportes que evidencien su cumplimiento como la fecha de la socialización y numero de asistentes a la misma, así como el resultado del  indicador "(No. De formatos diligenciados identificados en los puntos de control de los procedimientos  / No. De formatos por diligenciar identificados en los puntos de control de los procedimientos)*100"
* No se reportó el cumplimiento de los controles
</t>
    </r>
    <r>
      <rPr>
        <b/>
        <sz val="10"/>
        <color theme="1"/>
        <rFont val="Tahoma"/>
        <family val="2"/>
      </rPr>
      <t>Recomendaciones:</t>
    </r>
    <r>
      <rPr>
        <sz val="10"/>
        <color theme="1"/>
        <rFont val="Tahoma"/>
        <family val="2"/>
      </rPr>
      <t xml:space="preserve">
* Dar cumplimiento a lo establecido en la metodología de gestión de riesgo.
* Reportar el cumplimiento de los controles definidos para mitigar el riesgo. 
* Incluir en el reporte del cumplimiento el resultado del avance del indicador.</t>
    </r>
  </si>
  <si>
    <r>
      <rPr>
        <b/>
        <sz val="10"/>
        <color theme="1"/>
        <rFont val="Tahoma"/>
        <family val="2"/>
      </rPr>
      <t>Valoración del Riesgo:</t>
    </r>
    <r>
      <rPr>
        <sz val="10"/>
        <color theme="1"/>
        <rFont val="Tahoma"/>
        <family val="2"/>
      </rPr>
      <t xml:space="preserve">
* Continua la No Conformidad evidenciada en el seguimiento anterior "No se le dió la implicación de un riesgo de corrupción para beneficio propio o de un tercero"
* Se observó que </t>
    </r>
    <r>
      <rPr>
        <u/>
        <sz val="10"/>
        <color theme="1"/>
        <rFont val="Tahoma"/>
        <family val="2"/>
      </rPr>
      <t>nuevamente</t>
    </r>
    <r>
      <rPr>
        <sz val="10"/>
        <color theme="1"/>
        <rFont val="Tahoma"/>
        <family val="2"/>
      </rPr>
      <t xml:space="preserve">  "Continua la No Conformidad evidenciada en el seguimiento anterior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El reporte del cumplimiento de las acciones asociadas al control no relacionan los soportes que evidencien su cumplimiento como  numero de asistentes a la misma, así como el resultado del  indicador "(No. De formatos diligenciados identificados en los puntos de control de los procedimientos  / No. De formatos por diligenciar identificados en los puntos de control de los procedimientos)*100"
* No se reportó el cumplimiento de los controles
</t>
    </r>
    <r>
      <rPr>
        <b/>
        <sz val="10"/>
        <color theme="1"/>
        <rFont val="Tahoma"/>
        <family val="2"/>
      </rPr>
      <t>Recomendaciones:</t>
    </r>
    <r>
      <rPr>
        <sz val="10"/>
        <color theme="1"/>
        <rFont val="Tahoma"/>
        <family val="2"/>
      </rPr>
      <t xml:space="preserve">
* Dar cumplimiento a lo establecido en la metodología de gestión de riesgo.
* Reportar el cumplimiento de los controles definidos para mitigar el riesgo. 
* Incluir en el reporte del cumplimiento el resultado del avance del indicador.
</t>
    </r>
  </si>
  <si>
    <r>
      <rPr>
        <b/>
        <sz val="10"/>
        <color theme="1"/>
        <rFont val="Tahoma"/>
        <family val="2"/>
      </rPr>
      <t>Valoración del Riesgo:</t>
    </r>
    <r>
      <rPr>
        <sz val="10"/>
        <color theme="1"/>
        <rFont val="Tahoma"/>
        <family val="2"/>
      </rPr>
      <t xml:space="preserve">
* Continua la No Conformidad evidenciada en el seguimiento anterior "No se le dió la implicación de un riesgo de corrupción para beneficio propio o de un tercero"
* Se observó que </t>
    </r>
    <r>
      <rPr>
        <u/>
        <sz val="10"/>
        <color theme="1"/>
        <rFont val="Tahoma"/>
        <family val="2"/>
      </rPr>
      <t>nuevamente</t>
    </r>
    <r>
      <rPr>
        <sz val="10"/>
        <color theme="1"/>
        <rFont val="Tahoma"/>
        <family val="2"/>
      </rPr>
      <t xml:space="preserve">  "Continua la No Conformidad evidenciada en el seguimiento anterior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El reporte del cumplimiento de las acciones asociadas al control no relacionan los soportes que evidencien su cumplimiento del resultado del  indicador "(No. De formatos diligenciados identificados en los puntos de control de los procedimientos  / No. De formatos por diligenciar identificados en los puntos de control de los procedimientos)*100"
* No se reportó el cumplimiento de los controles
</t>
    </r>
    <r>
      <rPr>
        <b/>
        <sz val="10"/>
        <color theme="1"/>
        <rFont val="Tahoma"/>
        <family val="2"/>
      </rPr>
      <t>Recomendaciones:</t>
    </r>
    <r>
      <rPr>
        <sz val="10"/>
        <color theme="1"/>
        <rFont val="Tahoma"/>
        <family val="2"/>
      </rPr>
      <t xml:space="preserve">
* Dar cumplimiento a lo establecido en la metodología de gestión de riesgo.
* Reportar el cumplimiento de los controles definidos para mitigar el riesgo. 
* Incluir en el reporte del cumplimiento el resultado del avance del indicador.</t>
    </r>
  </si>
  <si>
    <r>
      <rPr>
        <b/>
        <sz val="10"/>
        <color theme="1"/>
        <rFont val="Tahoma"/>
        <family val="2"/>
      </rPr>
      <t>Valoración del Riesgo:</t>
    </r>
    <r>
      <rPr>
        <sz val="10"/>
        <color theme="1"/>
        <rFont val="Tahoma"/>
        <family val="2"/>
      </rPr>
      <t xml:space="preserve">
* Se observó que </t>
    </r>
    <r>
      <rPr>
        <u/>
        <sz val="10"/>
        <color theme="1"/>
        <rFont val="Tahoma"/>
        <family val="2"/>
      </rPr>
      <t>nuevamente</t>
    </r>
    <r>
      <rPr>
        <sz val="10"/>
        <color theme="1"/>
        <rFont val="Tahoma"/>
        <family val="2"/>
      </rPr>
      <t xml:space="preserve"> "Continua la No Conformidad evidenciada en el seguimiento anterior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El reporte del cumplimiento de las acciones asociadas al control no relacionan los soportes que evidencien su cumplimiento como la fecha de la socialización y numero de asistentes a la misma, así como el resultado del  indicador "(No. De formatos diligenciados identificados en los puntos de control de los procedimientos  / No. De formatos por diligenciar identificados en los puntos de control de los procedimientos)*100"
* No se reportó el cumplimiento de los controles
</t>
    </r>
    <r>
      <rPr>
        <b/>
        <sz val="10"/>
        <color theme="1"/>
        <rFont val="Tahoma"/>
        <family val="2"/>
      </rPr>
      <t>Recomendaciones:</t>
    </r>
    <r>
      <rPr>
        <sz val="10"/>
        <color theme="1"/>
        <rFont val="Tahoma"/>
        <family val="2"/>
      </rPr>
      <t xml:space="preserve">
* Dar cumplimiento a lo establecido en la metodología de gestión de riesgo.
* Reportar el cumplimiento de los controles definidos para mitigar el riesgo. 
* Incluir en el reporte del cumplimiento el resultado del avance del indicador.</t>
    </r>
  </si>
  <si>
    <r>
      <rPr>
        <b/>
        <sz val="10"/>
        <color theme="1"/>
        <rFont val="Tahoma"/>
        <family val="2"/>
      </rPr>
      <t>Valoración del Riesgo:</t>
    </r>
    <r>
      <rPr>
        <sz val="10"/>
        <color theme="1"/>
        <rFont val="Tahoma"/>
        <family val="2"/>
      </rPr>
      <t xml:space="preserve">
* Se observó que </t>
    </r>
    <r>
      <rPr>
        <u/>
        <sz val="10"/>
        <color theme="1"/>
        <rFont val="Tahoma"/>
        <family val="2"/>
      </rPr>
      <t xml:space="preserve">nuevamente </t>
    </r>
    <r>
      <rPr>
        <sz val="10"/>
        <color theme="1"/>
        <rFont val="Tahoma"/>
        <family val="2"/>
      </rPr>
      <t xml:space="preserve">"Continua la No Conformidad evidenciada en el seguimiento anterior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El reporte del cumplimiento de las acciones asociadas al control no relacionan los soportes que evidencien su cumplimiento como la fecha de la socialización y numero de asistentes a la misma, así como el resultado del  indicador "(No. De formatos diligenciados identificados en los puntos de control de los procedimientos  / No. De formatos por diligenciar identificados en los puntos de control de los procedimientos)*100"
* No se reportó el cumplimiento de los controles
</t>
    </r>
    <r>
      <rPr>
        <b/>
        <sz val="10"/>
        <color theme="1"/>
        <rFont val="Tahoma"/>
        <family val="2"/>
      </rPr>
      <t>Recomendaciones:</t>
    </r>
    <r>
      <rPr>
        <sz val="10"/>
        <color theme="1"/>
        <rFont val="Tahoma"/>
        <family val="2"/>
      </rPr>
      <t xml:space="preserve">
* Dar cumplimiento a lo establecido en la metodología de gestión de riesgo.
* Reportar el cumplimiento de los controles definidos para mitigar el riesgo. 
* Incluir en el reporte del cumplimiento el resultado del avance del indicador.</t>
    </r>
  </si>
  <si>
    <r>
      <rPr>
        <b/>
        <sz val="10"/>
        <color theme="1"/>
        <rFont val="Tahoma"/>
        <family val="2"/>
      </rPr>
      <t>Valoración del Riesgo:</t>
    </r>
    <r>
      <rPr>
        <sz val="10"/>
        <color theme="1"/>
        <rFont val="Tahoma"/>
        <family val="2"/>
      </rPr>
      <t xml:space="preserve">
* Se observó que  </t>
    </r>
    <r>
      <rPr>
        <u/>
        <sz val="10"/>
        <color theme="1"/>
        <rFont val="Tahoma"/>
        <family val="2"/>
      </rPr>
      <t>nuevamente</t>
    </r>
    <r>
      <rPr>
        <sz val="10"/>
        <color theme="1"/>
        <rFont val="Tahoma"/>
        <family val="2"/>
      </rPr>
      <t xml:space="preserve"> "Continua la No Conformidad evidenciada en el seguimiento anterior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El reporte del cumplimiento de las acciones asociadas al control no relacionan los soportes que evidencien su cumplimiento como la fecha de la socialización y numero de asistentes a la misma, así como el resultado del  indicador "(No. De formatos diligenciados identificados en los puntos de control de los procedimientos  / No. De formatos por diligenciar identificados en los puntos de control de los procedimientos)*100"
* No se reportó el cumplimiento de los controles
</t>
    </r>
    <r>
      <rPr>
        <b/>
        <sz val="10"/>
        <color theme="1"/>
        <rFont val="Tahoma"/>
        <family val="2"/>
      </rPr>
      <t>Recomendaciones:</t>
    </r>
    <r>
      <rPr>
        <sz val="10"/>
        <color theme="1"/>
        <rFont val="Tahoma"/>
        <family val="2"/>
      </rPr>
      <t xml:space="preserve">
* Dar cumplimiento a lo establecido en la metodología de gestión de riesgo.
* Reportar el cumplimiento de los controles definidos para mitigar el riesgo. 
* Incluir en el reporte del cumplimiento el resultado del avance del indicador.</t>
    </r>
  </si>
  <si>
    <t>Monitoreo de los requisitos legales y/o de procedimiento contra los requisitos inherentes a cada contrato</t>
  </si>
  <si>
    <r>
      <rPr>
        <b/>
        <sz val="10"/>
        <rFont val="Tahoma"/>
        <family val="2"/>
      </rPr>
      <t>Valoración del Riesgo:</t>
    </r>
    <r>
      <rPr>
        <sz val="10"/>
        <rFont val="Tahoma"/>
        <family val="2"/>
      </rPr>
      <t xml:space="preserve">
*  Se evidencia aplicación de la metodología descrita en el PV01-PR07 "Procedimiento para la administración del riesgo" y sus anexos para soportar el análisis y valoración del riesgo.
* Se observa que se fortalecieron los controles establecidos; lo anterior teniendo en cuenta que en  la valoración del riesgo se pasa de una zona moderada en el Riesgo  inherente  a una zona baja en el Riesgo residual.
</t>
    </r>
    <r>
      <rPr>
        <b/>
        <sz val="10"/>
        <rFont val="Tahoma"/>
        <family val="2"/>
      </rPr>
      <t xml:space="preserve">Monitoreo y Revisión: </t>
    </r>
    <r>
      <rPr>
        <sz val="10"/>
        <rFont val="Tahoma"/>
        <family val="2"/>
      </rPr>
      <t xml:space="preserve">
* De acuerdo a lo indicado en el Reporte de Monitoreo y Revisión las acciones establecidas se desarrollaran en el transcurso del año; sobre lo cual se recomienda ir gestionando su ejecución de tal manera que no se acumulen para el último trimestre todas acciones establecidas en el mapa de riesgos de gestión del proceso. 
* No se identifican controles o acciones que permitan mitigar la causa </t>
    </r>
    <r>
      <rPr>
        <i/>
        <sz val="10"/>
        <rFont val="Tahoma"/>
        <family val="2"/>
      </rPr>
      <t>"Manipulación indebida de perfiles de acceso y claves de sistemas de información"</t>
    </r>
    <r>
      <rPr>
        <sz val="10"/>
        <rFont val="Tahoma"/>
        <family val="2"/>
      </rPr>
      <t>; lo anterior teniendo en cuenta que si bien existe el control "</t>
    </r>
    <r>
      <rPr>
        <i/>
        <sz val="10"/>
        <rFont val="Tahoma"/>
        <family val="2"/>
      </rPr>
      <t>Generar únicamente por parte de la Autoridad de Tránsito la orden de entrega de vehículo inmovilizado por medio del Sistema SICON"</t>
    </r>
    <r>
      <rPr>
        <sz val="10"/>
        <rFont val="Tahoma"/>
        <family val="2"/>
      </rPr>
      <t xml:space="preserve">, el mismo no hace referencia al acceso al sistema ni al manejo de las claves.
</t>
    </r>
    <r>
      <rPr>
        <b/>
        <sz val="10"/>
        <rFont val="Tahoma"/>
        <family val="2"/>
      </rPr>
      <t>Recomendaciones:</t>
    </r>
    <r>
      <rPr>
        <sz val="10"/>
        <rFont val="Tahoma"/>
        <family val="2"/>
      </rPr>
      <t xml:space="preserve">
* Implementar  mayores acciones al control 1, toda  vez que aunque se encuentra documentado a travès del procedimiento PM03-PR11, no es posible evidenciar el seguimiento realizado por parte de SCT a las autoridades de transito encargadas de dar salida a los vehiculos inmovilizados. 
* Revisar y de considerarse pertinente, ajustar el Control 2 "</t>
    </r>
    <r>
      <rPr>
        <i/>
        <sz val="10"/>
        <rFont val="Tahoma"/>
        <family val="2"/>
      </rPr>
      <t>Verificación de documentos con los documentologos asignados al Supercade"</t>
    </r>
    <r>
      <rPr>
        <sz val="10"/>
        <rFont val="Tahoma"/>
        <family val="2"/>
      </rPr>
      <t xml:space="preserve"> que si bien se encuentra documentado en el procedimiento PM03-PR11, no identifica claramente la causa que pretende mitigar</t>
    </r>
    <r>
      <rPr>
        <i/>
        <sz val="10"/>
        <rFont val="Tahoma"/>
        <family val="2"/>
      </rPr>
      <t xml:space="preserve">. 
* </t>
    </r>
    <r>
      <rPr>
        <sz val="10"/>
        <rFont val="Tahoma"/>
        <family val="2"/>
      </rPr>
      <t>Revisar las causas identificadas y de considerarse pertinente incluir causas adicionales que pueden afectar de manera màs directa la probabilidad de materialización del riesgo (volumen de trabajo)
* Actualizar el procedimiento PM03-PR11 (normativa, responsabilidades, lineaminetos, entre otros), lo anterior considerando que el procedimiento corresponde a la primera versión de fecha 13/04/2015.
* Realizar al interior del proceso revisiones periodicas que permitan evaluar el cumplimiento de los controles establecidos evitando la materialización de los riesgos.</t>
    </r>
  </si>
  <si>
    <r>
      <rPr>
        <b/>
        <sz val="10"/>
        <rFont val="Tahoma"/>
        <family val="2"/>
      </rPr>
      <t>Valoración del Riesgo:</t>
    </r>
    <r>
      <rPr>
        <sz val="10"/>
        <rFont val="Tahoma"/>
        <family val="2"/>
      </rPr>
      <t xml:space="preserve">
*  Se observó que el proceso  diligenció  todas las pestañas definidas en el procedimiento  PV01-PR07 procedimiento para la administración del riesgo y sus anexos.
</t>
    </r>
    <r>
      <rPr>
        <b/>
        <sz val="10"/>
        <rFont val="Tahoma"/>
        <family val="2"/>
      </rPr>
      <t xml:space="preserve">Monitoreo y Revisión: </t>
    </r>
    <r>
      <rPr>
        <sz val="10"/>
        <rFont val="Tahoma"/>
        <family val="2"/>
      </rPr>
      <t xml:space="preserve">
* De acuerdo a lo indicado en el Reporte de Monitoreo y Revisión las acciones establecidas se desarrollaran en el transcurso del año; sobre lo cual se recomienda ir gestionando su ejecución de tal manera que no se acumulen para el último trimestre todas acciones establecidas en el mapa de riesgos de gestión del proceso. 
</t>
    </r>
    <r>
      <rPr>
        <b/>
        <sz val="10"/>
        <rFont val="Tahoma"/>
        <family val="2"/>
      </rPr>
      <t>Recomendaciones:</t>
    </r>
    <r>
      <rPr>
        <sz val="10"/>
        <rFont val="Tahoma"/>
        <family val="2"/>
      </rPr>
      <t xml:space="preserve">
* Fortalecer los controles de tal manera que se consideren todas las causas identificadas. 
* Implementar las acciones de mejora que permitan documentar el control 2 establecido </t>
    </r>
    <r>
      <rPr>
        <i/>
        <sz val="10"/>
        <rFont val="Tahoma"/>
        <family val="2"/>
      </rPr>
      <t>"Acceso limitado en el área de archivo donde se encuentran las licencias de conducción"</t>
    </r>
    <r>
      <rPr>
        <sz val="10"/>
        <rFont val="Tahoma"/>
        <family val="2"/>
      </rPr>
      <t xml:space="preserve">
* Implementar las politicas de seguridad de la información en la base de datos en la cual es registrada la información relacionada con las licencias de conducción suspendidas o canceladas.
* Validar la pertinenciar de incorporar al interior del proceso un procedimiento orientado a la custodia y manipulación de las licencias de conducción suspendidas en poder de la entidad.
* Realizar al interior del proceso revisiones periodicas que permitan evaluar el cumplimiento de los controles establecidos evitando la materialización de los riesgos.
</t>
    </r>
  </si>
  <si>
    <r>
      <rPr>
        <b/>
        <sz val="10"/>
        <color theme="1"/>
        <rFont val="Tahoma"/>
        <family val="2"/>
      </rPr>
      <t>Valoración del Riesgo:</t>
    </r>
    <r>
      <rPr>
        <sz val="10"/>
        <color theme="1"/>
        <rFont val="Tahoma"/>
        <family val="2"/>
      </rPr>
      <t xml:space="preserve">
*  Se observó que el proceso  diligenció  todas las pestañas definidas en el procedimiento  PV01-PR07 procedimiento para la administración del riesgo y sus anexos.
</t>
    </r>
    <r>
      <rPr>
        <b/>
        <sz val="10"/>
        <color theme="1"/>
        <rFont val="Tahoma"/>
        <family val="2"/>
      </rPr>
      <t xml:space="preserve">Monitoreo y Revisión: </t>
    </r>
    <r>
      <rPr>
        <sz val="10"/>
        <color theme="1"/>
        <rFont val="Tahoma"/>
        <family val="2"/>
      </rPr>
      <t xml:space="preserve">
* Para el control 1: No se aporta evidencia del cumplimiento del control que permita verificar su ejecución.
* Para el Control 2: dicho control es similar a las acciones asociadas al control formuladas.
* Actividad 1: Se aporta la evidencia de su ejecución
* Actividad 2: Se aporta la evidencia de su ejecución
* Actividad 3: Se aporta la evidencia de su ejecución
* Actividad 4: Se encuentra dentro de los términos de ejecución,  se recomienda ir gestionando su ejecución de tal manera que no se acumulen para el último trimestre todas acciones establecidas en el mapa de riesgos de gestión del proceso. 
</t>
    </r>
    <r>
      <rPr>
        <b/>
        <sz val="10"/>
        <color theme="1"/>
        <rFont val="Tahoma"/>
        <family val="2"/>
      </rPr>
      <t>Recomendaciones:</t>
    </r>
    <r>
      <rPr>
        <sz val="10"/>
        <color theme="1"/>
        <rFont val="Tahoma"/>
        <family val="2"/>
      </rPr>
      <t xml:space="preserve">
* Diligenciar el monitoreo y revisión de manera completa. Se observa que el monitoreo de la acctividad 3 se dejaron espacios por completar marcados con </t>
    </r>
    <r>
      <rPr>
        <u/>
        <sz val="10"/>
        <color theme="1"/>
        <rFont val="Tahoma"/>
        <family val="2"/>
      </rPr>
      <t>XXX</t>
    </r>
    <r>
      <rPr>
        <sz val="10"/>
        <color theme="1"/>
        <rFont val="Tahoma"/>
        <family val="2"/>
      </rPr>
      <t xml:space="preserve">
*  Fortalecer los controles de tal manera que se consideren todas las causas identificadas. 
* Implementar las acciones de mejora que permitan documentar el control 1 establecido "</t>
    </r>
    <r>
      <rPr>
        <i/>
        <sz val="10"/>
        <color theme="1"/>
        <rFont val="Tahoma"/>
        <family val="2"/>
      </rPr>
      <t>Parametrizando el sistema SICON para que genere la Audiencia dentro de los términos establecidos en el Articulo 136 del código nacional de tránsito</t>
    </r>
    <r>
      <rPr>
        <sz val="10"/>
        <color theme="1"/>
        <rFont val="Tahoma"/>
        <family val="2"/>
      </rPr>
      <t>"
* Implementar las politicas de seguridad de la información en la base de datos en la cual es registrada la información.
* Definir al interior de la SCT metodologias o lineamientos en las cuales se defina la administración, manipulación y custodia de la base de datos.
* Realizar al interior del proceso revisiones periodicas que permitan evaluar el cumplimiento de los controles establecidos evitando la materialización de los riesgos.</t>
    </r>
  </si>
  <si>
    <r>
      <rPr>
        <b/>
        <sz val="10"/>
        <color theme="1"/>
        <rFont val="Tahoma"/>
        <family val="2"/>
      </rPr>
      <t xml:space="preserve">Identificación del Riesgo: </t>
    </r>
    <r>
      <rPr>
        <sz val="10"/>
        <color theme="1"/>
        <rFont val="Tahoma"/>
        <family val="2"/>
      </rPr>
      <t xml:space="preserve">
*  Se observó que el proceso  diligenció  todas las pestañas definidas en el procedimiento  PV01-PR07 procedimiento para la administración del riesgo y sus anexos, no obstante no se identificaron de forma integral todas las causas asociadas al riesgo "</t>
    </r>
    <r>
      <rPr>
        <i/>
        <sz val="10"/>
        <color theme="1"/>
        <rFont val="Tahoma"/>
        <family val="2"/>
      </rPr>
      <t>No adelantar acción de cobro en beneficio propio o de un tercero (SJC)</t>
    </r>
    <r>
      <rPr>
        <sz val="10"/>
        <color theme="1"/>
        <rFont val="Tahoma"/>
        <family val="2"/>
      </rPr>
      <t xml:space="preserve">" 
* Se observa que se fortalecieron los controles establecidos; lo anterior teniendo en cuenta que en  la valoración del riesgo se pasa de una zona moderada en el Riesgo  inherente  a una zona baja en el Riesgo residual.
</t>
    </r>
    <r>
      <rPr>
        <b/>
        <sz val="10"/>
        <color theme="1"/>
        <rFont val="Tahoma"/>
        <family val="2"/>
      </rPr>
      <t xml:space="preserve">Monitoreo y Revisión: </t>
    </r>
    <r>
      <rPr>
        <sz val="10"/>
        <color theme="1"/>
        <rFont val="Tahoma"/>
        <family val="2"/>
      </rPr>
      <t xml:space="preserve">
* Si bien se aporta el correo electrónico a través del cual se les comparte a los servidores de la SJC la información relacionada, entre otros temas, al código de ética. El sólo envio de un correo con una presentación  no permite evaluar la calidad y empoderamiento de la información recibida y a que porcentaje de los servidores vinculados a la SJC les llego, por lo cual se recomienda fortalecer la ejecuciòn de esa actividad, teniendo en cuenta que se encuentra en terminos para la socialización de acuerdo al indicador correspondiente.
* No se presentan las evidencias del cumplimiento de los controles relacionados.
</t>
    </r>
    <r>
      <rPr>
        <b/>
        <sz val="10"/>
        <color theme="1"/>
        <rFont val="Tahoma"/>
        <family val="2"/>
      </rPr>
      <t>Recomendaciones:</t>
    </r>
    <r>
      <rPr>
        <sz val="10"/>
        <color theme="1"/>
        <rFont val="Tahoma"/>
        <family val="2"/>
      </rPr>
      <t xml:space="preserve">
* Revisar y fortalecer las causas identificadas, así como la redacción de la establecida.
* Implementar las acciones de mejora que permitan documentar el control 1 establecido "</t>
    </r>
    <r>
      <rPr>
        <i/>
        <sz val="10"/>
        <color theme="1"/>
        <rFont val="Tahoma"/>
        <family val="2"/>
      </rPr>
      <t>Realizar gestiones tendientes a la recuperación de la obligación como mínimo una (1) vez por semestre por cada proceso de cobro.</t>
    </r>
    <r>
      <rPr>
        <sz val="10"/>
        <color theme="1"/>
        <rFont val="Tahoma"/>
        <family val="2"/>
      </rPr>
      <t>" 
* Reportar y documentar detalladamente el cumplimiento de los controles y las acciones asociadas al control.
* Determinar la periodicidad de la ejecución del control 2, de tal manera que permita evaluar su pertinencia y eficacia de dicho seguimiento.
* Realizar al interior del proceso revisiones periodicas que permitan evaluar el cumplimiento de los controles establecidos evitando la materialización de los riesgos.</t>
    </r>
  </si>
  <si>
    <r>
      <rPr>
        <b/>
        <sz val="10"/>
        <color theme="1"/>
        <rFont val="Tahoma"/>
        <family val="2"/>
      </rPr>
      <t xml:space="preserve">Identificación del Riesgo: </t>
    </r>
    <r>
      <rPr>
        <sz val="10"/>
        <color theme="1"/>
        <rFont val="Tahoma"/>
        <family val="2"/>
      </rPr>
      <t xml:space="preserve">
* Se observó que el proceso  diligenció  todas las pestañas definidas en el procedimiento  PV01-PR07 procedimiento para la administración del riesgo y sus anexos,  no obstante no se identificaron de forma integral todas las causas asociadas al riesgo.
</t>
    </r>
    <r>
      <rPr>
        <b/>
        <sz val="10"/>
        <color theme="1"/>
        <rFont val="Tahoma"/>
        <family val="2"/>
      </rPr>
      <t xml:space="preserve">Monitoreo y Revisión: </t>
    </r>
    <r>
      <rPr>
        <sz val="10"/>
        <color theme="1"/>
        <rFont val="Tahoma"/>
        <family val="2"/>
      </rPr>
      <t xml:space="preserve">
* Si bien se aporta el correo electrónico a través del cual se les comparte a los servidores de la SJC la información relacionada, entre otros temas, al código de ética. El sólo envio de un correo con una presentación  no permite evaluar la calidad y empoderamiento de la información recibida y a que porcentaje de los servidores vinculados a la SJC les llego, por lo cual se recomienda fortalecer la ejecuciòn de esa actividad, teniendo en cuenta que se encuentra en terminos para la socialización de acuerdo al indicador correspondiente.
</t>
    </r>
    <r>
      <rPr>
        <b/>
        <sz val="10"/>
        <color theme="1"/>
        <rFont val="Tahoma"/>
        <family val="2"/>
      </rPr>
      <t xml:space="preserve">Recomendaciones:
* </t>
    </r>
    <r>
      <rPr>
        <sz val="10"/>
        <color theme="1"/>
        <rFont val="Tahoma"/>
        <family val="2"/>
      </rPr>
      <t>Revisar y fortalecer las causas identificadas, así como la redacción de la establecida.
* Fortalecer  los controles y las acciones definidos en el riesgo.
*</t>
    </r>
    <r>
      <rPr>
        <sz val="10"/>
        <color rgb="FFFF0000"/>
        <rFont val="Tahoma"/>
        <family val="2"/>
      </rPr>
      <t xml:space="preserve"> </t>
    </r>
    <r>
      <rPr>
        <sz val="10"/>
        <color theme="1"/>
        <rFont val="Tahoma"/>
        <family val="2"/>
      </rPr>
      <t>Realizar al interior del proceso revisiones periodicas que permitan evaluar el cumplimiento de los controles establecidos evitando la materialización de los riesgos.
* Revisar la efectividad de los indicadores formulados.</t>
    </r>
  </si>
  <si>
    <r>
      <rPr>
        <b/>
        <sz val="10"/>
        <color theme="1"/>
        <rFont val="Tahoma"/>
        <family val="2"/>
      </rPr>
      <t>Valoración del Riesgo:</t>
    </r>
    <r>
      <rPr>
        <sz val="10"/>
        <color theme="1"/>
        <rFont val="Tahoma"/>
        <family val="2"/>
      </rPr>
      <t xml:space="preserve">
*  Se observó que el proceso  diligenció  todas las pestañas definidas en el procedimiento  PV01-PR07 procedimiento para la administración del riesgo y sus anexos.
</t>
    </r>
    <r>
      <rPr>
        <b/>
        <sz val="10"/>
        <color theme="1"/>
        <rFont val="Tahoma"/>
        <family val="2"/>
      </rPr>
      <t xml:space="preserve">Monitoreo y Revisión: </t>
    </r>
    <r>
      <rPr>
        <sz val="10"/>
        <color theme="1"/>
        <rFont val="Tahoma"/>
        <family val="2"/>
      </rPr>
      <t xml:space="preserve">
* No se aporta evidencia que de cuenta de la ejecución del control establecido.
* Acción 1. No se aporta evidencia de la ejecución descrita en el monitoreo y revisión
* Acción 2. Se encuentra dentro de los términos de ejecución,  
</t>
    </r>
    <r>
      <rPr>
        <b/>
        <sz val="10"/>
        <color theme="1"/>
        <rFont val="Tahoma"/>
        <family val="2"/>
      </rPr>
      <t xml:space="preserve">Recomendaciones:
</t>
    </r>
    <r>
      <rPr>
        <sz val="10"/>
        <color theme="1"/>
        <rFont val="Tahoma"/>
        <family val="2"/>
      </rPr>
      <t xml:space="preserve">* Incorporar controles donde se involucre al personal de la policía de transito, una vez que ellos hacen parte la formulación y ejecución de los operativos en vía.
* Validar la pertinencia de incorporar un riesgo asociado a la falta de seguimiento al contrato de la policía.
* Gestionar la ejecución de la acción 2, de tal manera que no se acumulen para el último trimestre todas acciones establecidas en el mapa de riesgos de gestión del proceso. </t>
    </r>
  </si>
  <si>
    <r>
      <rPr>
        <b/>
        <sz val="10"/>
        <color theme="1"/>
        <rFont val="Tahoma"/>
        <family val="2"/>
      </rPr>
      <t>Valoración del Riesgo:</t>
    </r>
    <r>
      <rPr>
        <sz val="10"/>
        <color theme="1"/>
        <rFont val="Tahoma"/>
        <family val="2"/>
      </rPr>
      <t xml:space="preserve">
*  Se observó que el proceso  diligenció  todas las pestañas definidas en el procedimiento  PV01-PR07 procedimiento para la administración del riesgo y sus anexos.
</t>
    </r>
    <r>
      <rPr>
        <b/>
        <sz val="10"/>
        <color theme="1"/>
        <rFont val="Tahoma"/>
        <family val="2"/>
      </rPr>
      <t xml:space="preserve">Monitoreo y Revisión: </t>
    </r>
    <r>
      <rPr>
        <sz val="10"/>
        <color theme="1"/>
        <rFont val="Tahoma"/>
        <family val="2"/>
      </rPr>
      <t xml:space="preserve">
* No se aporta evidencia que de cuenta de la ejecución del control establecido.
* Acción 1. No se aporta evidencia de la ejecución descrita en el monitoreo y revisión
* Acción 2. Se encuentra dentro de los términos de ejecución.
</t>
    </r>
    <r>
      <rPr>
        <b/>
        <sz val="10"/>
        <color theme="1"/>
        <rFont val="Tahoma"/>
        <family val="2"/>
      </rPr>
      <t>Recomendaciones:</t>
    </r>
    <r>
      <rPr>
        <sz val="10"/>
        <color theme="1"/>
        <rFont val="Tahoma"/>
        <family val="2"/>
      </rPr>
      <t xml:space="preserve">
* Realizar al interior del proceso revisiones periodicas que permitan evaluar el cumplimiento de los controles establecidos evitando la materialización de los riesgos.
* Gestionar la ejecución de la acción 2, de tal manera que no se acumulen para el último trimestre todas acciones establecidas en el mapa de riesgos de gestión del proceso. </t>
    </r>
  </si>
  <si>
    <r>
      <rPr>
        <b/>
        <sz val="10"/>
        <color theme="1"/>
        <rFont val="Tahoma"/>
        <family val="2"/>
      </rPr>
      <t>Valoración del Riesgo:</t>
    </r>
    <r>
      <rPr>
        <sz val="10"/>
        <color theme="1"/>
        <rFont val="Tahoma"/>
        <family val="2"/>
      </rPr>
      <t xml:space="preserve">
*  Se observó que el proceso  diligenció  todas las pestañas definidas en el procedimiento  PV01-PR07 procedimiento para la administración del riesgo y sus anexos.
</t>
    </r>
    <r>
      <rPr>
        <b/>
        <sz val="10"/>
        <color theme="1"/>
        <rFont val="Tahoma"/>
        <family val="2"/>
      </rPr>
      <t xml:space="preserve">Monitoreo y Revisión: </t>
    </r>
    <r>
      <rPr>
        <sz val="10"/>
        <color theme="1"/>
        <rFont val="Tahoma"/>
        <family val="2"/>
      </rPr>
      <t xml:space="preserve">
* No se aporta evidencia que de cuenta de la ejecución del control establecido.
* La identificación de las Acciones 1 y 2 son iguales; sin embargo se evidencia que el registro y el indicador establecido para la acción 1 no corresponde con la acción identificada.
* Acción 1. No se aporta evidencia de su ejecución, de conformidad con la descripción del Monitoreo y Revisión.
* Acción 2. Se encuentra dentro de los términos de ejecución.
</t>
    </r>
    <r>
      <rPr>
        <b/>
        <sz val="10"/>
        <color theme="1"/>
        <rFont val="Tahoma"/>
        <family val="2"/>
      </rPr>
      <t xml:space="preserve">Recomendaciones:
</t>
    </r>
    <r>
      <rPr>
        <sz val="10"/>
        <color theme="1"/>
        <rFont val="Tahoma"/>
        <family val="2"/>
      </rPr>
      <t xml:space="preserve">* Realizar al interior del proceso revisiones periodicas que permitan evaluar el cumplimiento de los controles establecidos evitando la materialización de los riesgos.
* Gestionar la ejecución de la acción 2, de tal manera que no se acumulen para el último trimestre todas acciones establecidas en el mapa de riesgos de gestión del proceso. </t>
    </r>
  </si>
  <si>
    <r>
      <rPr>
        <b/>
        <sz val="10"/>
        <color theme="1"/>
        <rFont val="Tahoma"/>
        <family val="2"/>
      </rPr>
      <t xml:space="preserve">Valoración del Riesgo:
</t>
    </r>
    <r>
      <rPr>
        <sz val="10"/>
        <color theme="1"/>
        <rFont val="Tahoma"/>
        <family val="2"/>
      </rPr>
      <t xml:space="preserve">* La zona de riesgo inherente no se encuentra bien clasificada, ya que no obstante los controles son preventivos el impacto pasa de Mayor a Moderado en el riesgo residual, lo que significa que no se esta aplicando bien la metodología.
*  Las acciones asociadas al control son los mismos controles implementados, lo cual no es coherente con lo establecido en la metodología para la administración de riesgos de la SDM. 
* El reporte del cumplimiento de las acciones asociadas al control no relacionan los soportes que evidencien su cumplimiento, se aportan evidencias de las solicitudes de validación de titulos universitarios, pero no los resultados.
* No se reportan independientemente las evidencias de las acciones y de los controles     
</t>
    </r>
    <r>
      <rPr>
        <b/>
        <sz val="10"/>
        <color theme="1"/>
        <rFont val="Tahoma"/>
        <family val="2"/>
      </rPr>
      <t>Recomendaciones:</t>
    </r>
    <r>
      <rPr>
        <sz val="10"/>
        <color theme="1"/>
        <rFont val="Tahoma"/>
        <family val="2"/>
      </rPr>
      <t xml:space="preserve">
* Identificar integralmente los riesgos a los cuales está expuesto el Proceso para que se les dé tratamiento y se controle su materialización.
* Reportar el cumplimiento de los controles definidos para mitigar el riesgo. 
* Aplicar adecuadamente la metodología para la gestión del riesgo.
* Reportar independientemente el avance en el cumplimiento de las acciones y de los controles, así como las evidencias. </t>
    </r>
  </si>
  <si>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  Se observó que el proceso  diligenció  todas las pestañas definidas en el procedimiento  PV01-PR07 procedimiento para la administración del riesgo y sus anexos.
</t>
    </r>
    <r>
      <rPr>
        <b/>
        <sz val="10"/>
        <color theme="1"/>
        <rFont val="Tahoma"/>
        <family val="2"/>
      </rPr>
      <t xml:space="preserve">Monitoreo y Revisión: </t>
    </r>
    <r>
      <rPr>
        <sz val="10"/>
        <color theme="1"/>
        <rFont val="Tahoma"/>
        <family val="2"/>
      </rPr>
      <t xml:space="preserve">
* Durante el periodo evaluado, se observó que el proceso de gestión financiera, realizó las  acciones de socializaciones de los procedimientos PA03-PR04 "trámites ordenes de pago y relación de autorizaciones y el PA03-PR03 "Procedimiento para la expedición de Registros presupuestales,  la cartilla de Predis y la Cartilla OPGET y de la Resolución 095 de  2017 a los funcionarios encargados y el código del buen Gobierno al Subdirector Financiero.
</t>
    </r>
    <r>
      <rPr>
        <b/>
        <sz val="10"/>
        <color theme="1"/>
        <rFont val="Tahoma"/>
        <family val="2"/>
      </rPr>
      <t>Recomendaciones:</t>
    </r>
    <r>
      <rPr>
        <sz val="10"/>
        <color theme="1"/>
        <rFont val="Tahoma"/>
        <family val="2"/>
      </rPr>
      <t xml:space="preserve">
* Realizar al interior del proceso revisiones periodicas que permitan evaluar el cumplimiento de los controles establecidos evitando la materialización de los riesgos.
* Aplicar adecuadamente la metodología para la gestión del riesgo.</t>
    </r>
  </si>
  <si>
    <r>
      <rPr>
        <b/>
        <sz val="10"/>
        <color theme="1"/>
        <rFont val="Tahoma"/>
        <family val="2"/>
      </rPr>
      <t>Valoración del Riesgo:</t>
    </r>
    <r>
      <rPr>
        <sz val="10"/>
        <color theme="1"/>
        <rFont val="Tahoma"/>
        <family val="2"/>
      </rPr>
      <t xml:space="preserve">
*  Se observó que el proceso  diligenció  todas las pestañas definidas en el procedimiento  PV01-PR07 procedimiento para la administración del riesgo y sus anexos.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Durante el periodo evaluado, se observó que el proceso de gestión financiera, realizó las  socializaciones programadas: al  procedimientos PA03-PR11 Procedimiento Estados contables y del Manual de Políticas Contables y de la Resolución 095 de  2017 a los funcionarios encargados y el código del buen Gobierno al Subdirector Financiero.
</t>
    </r>
    <r>
      <rPr>
        <b/>
        <sz val="10"/>
        <color theme="1"/>
        <rFont val="Tahoma"/>
        <family val="2"/>
      </rPr>
      <t>Recomendaciones:</t>
    </r>
    <r>
      <rPr>
        <sz val="10"/>
        <color theme="1"/>
        <rFont val="Tahoma"/>
        <family val="2"/>
      </rPr>
      <t xml:space="preserve">
* Realizar al interior del proceso revisiones periodicas que permitan evaluar el cumplimiento de los controles establecidos evitando la materialización de los riesgos.
* Identificar integralmente los riesgos a los cuales está expuesto el Proceso para que se les de tratamiento y se controle su materialización. 
* Aplicar adecuadamente la metodología para la gestión del riesgo.</t>
    </r>
  </si>
  <si>
    <r>
      <rPr>
        <b/>
        <u/>
        <sz val="10"/>
        <rFont val="Arial"/>
        <family val="2"/>
      </rPr>
      <t>CONTROL:</t>
    </r>
    <r>
      <rPr>
        <sz val="10"/>
        <rFont val="Arial"/>
        <family val="2"/>
      </rPr>
      <t xml:space="preserve"> Durante el período reportado se realizo la rotación del personal en el SuperCADE de Movilidad. Cumplimiento 100%.
</t>
    </r>
    <r>
      <rPr>
        <b/>
        <u/>
        <sz val="10"/>
        <rFont val="Arial"/>
        <family val="2"/>
      </rPr>
      <t xml:space="preserve">
SOPORTE:</t>
    </r>
    <r>
      <rPr>
        <sz val="10"/>
        <rFont val="Arial"/>
        <family val="2"/>
      </rPr>
      <t xml:space="preserve"> Riesgo 9 Control 1 Matriz Rotacion Turnos 
</t>
    </r>
    <r>
      <rPr>
        <b/>
        <u/>
        <sz val="10"/>
        <rFont val="Arial"/>
        <family val="2"/>
      </rPr>
      <t>ACCION MITIGACION:</t>
    </r>
    <r>
      <rPr>
        <sz val="10"/>
        <rFont val="Arial"/>
        <family val="2"/>
      </rPr>
      <t xml:space="preserve">  Durante el periodo reportado se dió aplicación al procedimiento PM05-PRO3 para la asignación de digiturnos al  100% de los usuarios que solicitaron trámites con la Secretaría Distrital de Movilidad, asignando en Enero (32), Febrero (31), Marzo (31) y Abril (30)  turnos prioritarios a los usuarios en condiciones de discpacidad como lo establece el punto de control del procedimiento.
</t>
    </r>
    <r>
      <rPr>
        <b/>
        <u/>
        <sz val="10"/>
        <rFont val="Arial"/>
        <family val="2"/>
      </rPr>
      <t>INDICADOR:</t>
    </r>
    <r>
      <rPr>
        <sz val="10"/>
        <rFont val="Arial"/>
        <family val="2"/>
      </rPr>
      <t xml:space="preserve"> Enero (32), Febrero (31), Marzo (31) y Abril (27)  de turnos prioritarios asignados en el mes) &gt;0,  Cumplimiento 100%.
</t>
    </r>
    <r>
      <rPr>
        <b/>
        <u/>
        <sz val="10"/>
        <rFont val="Arial"/>
        <family val="2"/>
      </rPr>
      <t>SOPORTE:</t>
    </r>
    <r>
      <rPr>
        <sz val="10"/>
        <rFont val="Arial"/>
        <family val="2"/>
      </rPr>
      <t xml:space="preserve"> Riesgo 9 Accion 1 Informes SAT turnos prioritarios</t>
    </r>
  </si>
  <si>
    <r>
      <t xml:space="preserve">
</t>
    </r>
    <r>
      <rPr>
        <b/>
        <sz val="10"/>
        <color theme="1"/>
        <rFont val="Tahoma"/>
        <family val="2"/>
      </rPr>
      <t>Valoración del Riesgo:</t>
    </r>
    <r>
      <rPr>
        <sz val="10"/>
        <color theme="1"/>
        <rFont val="Tahoma"/>
        <family val="2"/>
      </rPr>
      <t xml:space="preserve">
* No tienen identificado el objetivo del proceso. 
</t>
    </r>
    <r>
      <rPr>
        <b/>
        <sz val="10"/>
        <color theme="1"/>
        <rFont val="Tahoma"/>
        <family val="2"/>
      </rPr>
      <t xml:space="preserve">Monitoreo y Revisión: </t>
    </r>
    <r>
      <rPr>
        <sz val="10"/>
        <color theme="1"/>
        <rFont val="Tahoma"/>
        <family val="2"/>
      </rPr>
      <t xml:space="preserve">
* No se reportó el avance del control.
</t>
    </r>
    <r>
      <rPr>
        <b/>
        <sz val="10"/>
        <color theme="1"/>
        <rFont val="Tahoma"/>
        <family val="2"/>
      </rPr>
      <t>Recomendaciones:</t>
    </r>
    <r>
      <rPr>
        <sz val="10"/>
        <color theme="1"/>
        <rFont val="Tahoma"/>
        <family val="2"/>
      </rPr>
      <t xml:space="preserve">
* Se debe diligenciar el mapa con la información actualizada, en cumplimiento de la metodología para la Administración del Riesgo. 
*  Por las implicaciones de los riesgos de corrupción se debe hacer socializaciones a los todos los servidores del código de integridad
</t>
    </r>
  </si>
  <si>
    <r>
      <rPr>
        <b/>
        <sz val="10"/>
        <color theme="1"/>
        <rFont val="Tahoma"/>
        <family val="2"/>
      </rPr>
      <t>Valoración del Riesgo:</t>
    </r>
    <r>
      <rPr>
        <sz val="10"/>
        <color theme="1"/>
        <rFont val="Tahoma"/>
        <family val="2"/>
      </rPr>
      <t xml:space="preserve">
* La acción asociada al segundo control es igual al  control implementado, lo cual no es coherente con lo establecido en la metodología para la administración de riesgos de la SDM.
* Se evidencia  que el impacto del riesgo residual  es igual al inherente, por lo tanto,  no se encuentra bien clasificada, lo que significa que no se esta aplicando de manera adecuada  la metodología.
</t>
    </r>
    <r>
      <rPr>
        <b/>
        <sz val="10"/>
        <color theme="1"/>
        <rFont val="Tahoma"/>
        <family val="2"/>
      </rPr>
      <t xml:space="preserve">Monitoreo y Revisión: </t>
    </r>
    <r>
      <rPr>
        <sz val="10"/>
        <color theme="1"/>
        <rFont val="Tahoma"/>
        <family val="2"/>
      </rPr>
      <t xml:space="preserve">
* No se efectuó el reporte del resultado del indicador  como fue formulado 
* Se evidencia, que se efectúo sensibilización sobre la seguridad de los documentos que conforman los expedientes.  
* Se evidencia que se escanearon el 100% de los expedientes activos y se suben a LASERFICHE.
* Se pudo evidenciar que la entrega  de la correspondencia con la planilla respectiva. 
</t>
    </r>
    <r>
      <rPr>
        <b/>
        <sz val="10"/>
        <color theme="1"/>
        <rFont val="Tahoma"/>
        <family val="2"/>
      </rPr>
      <t>Recomendaciones:</t>
    </r>
    <r>
      <rPr>
        <sz val="10"/>
        <color theme="1"/>
        <rFont val="Tahoma"/>
        <family val="2"/>
      </rPr>
      <t xml:space="preserve">
* Se  debe diligenciar  el mapa  con base en cumplimiento de la metodología para la Administración del Riesgo. 
* Identificar de manera independiente los controles implementados y las acciones asociadas al control a implementar.
*  Por las implicaciones de los riesgos de corrupción se debe hacer socializaciones a los todos los servidores del Código de integridad .
* Reportar de manera independiente el avance de los controles implementados y las acciones asociadas al control  que mitiguen la materialización del riesgo.
</t>
    </r>
  </si>
  <si>
    <r>
      <rPr>
        <b/>
        <sz val="10"/>
        <color theme="1"/>
        <rFont val="Tahoma"/>
        <family val="2"/>
      </rPr>
      <t xml:space="preserve">Valoración del Riesgo:
</t>
    </r>
    <r>
      <rPr>
        <sz val="10"/>
        <color theme="1"/>
        <rFont val="Tahoma"/>
        <family val="2"/>
      </rPr>
      <t>* No tienen identificado el objetivo del proceso</t>
    </r>
    <r>
      <rPr>
        <b/>
        <sz val="10"/>
        <color theme="1"/>
        <rFont val="Tahoma"/>
        <family val="2"/>
      </rPr>
      <t xml:space="preserve">. </t>
    </r>
    <r>
      <rPr>
        <sz val="10"/>
        <color theme="1"/>
        <rFont val="Tahoma"/>
        <family val="2"/>
      </rPr>
      <t xml:space="preserve">
* Los controles no pueden ser iguales a las acciones  
* Cada actividad debe reportar el cumplimiento de su indicador de manera independiente, teniendo en cuenta que son tres actividades a ejecutar.   
* En la primera actividad, se evidencia cumplimiento de la actividad. 
* No se reporto avance de los indicadores de la acción tres.      
</t>
    </r>
    <r>
      <rPr>
        <b/>
        <sz val="10"/>
        <color theme="1"/>
        <rFont val="Tahoma"/>
        <family val="2"/>
      </rPr>
      <t xml:space="preserve">Recomendaciones
</t>
    </r>
    <r>
      <rPr>
        <sz val="10"/>
        <color theme="1"/>
        <rFont val="Tahoma"/>
        <family val="2"/>
      </rPr>
      <t>* Socializar a los todos los servidores del código de integridad 
* Efectuar reporte del avance en el cumplimiento de  los controles implementados y las acciones asociadas al control a implementar para mitigar la materialización del riesgo.
* Fortalecer las acciones definidas en cada uno de los controles establecidos.
* Identificar de manera independiente los controles implementados y las acciones asociadas al control, con el objeto  que se mitigue la materialización del riesgo.</t>
    </r>
  </si>
  <si>
    <r>
      <rPr>
        <b/>
        <sz val="10"/>
        <color theme="1"/>
        <rFont val="Tahoma"/>
        <family val="2"/>
      </rPr>
      <t>Valoración del Riesgo:</t>
    </r>
    <r>
      <rPr>
        <sz val="10"/>
        <color theme="1"/>
        <rFont val="Tahoma"/>
        <family val="2"/>
      </rPr>
      <t xml:space="preserve">
*  Se observó que el proceso de gestión administrativa  no acató las recomendaciones suministradas por la OCI, en la vigencia 2017.  relacionada con 
* El indicador "(No de seguimientos realizados /No de seguimientos programados)*100" no se relaciona con a acción " Elaborar informe de registro de préstamos  y reportar situaciones especiales  por pérdida de documentos"
* Las consecuencias asociadas con el riesgo no pueden ser similares al riesgo.
* No tienen identificados el objetivo del proceso.  
</t>
    </r>
    <r>
      <rPr>
        <b/>
        <sz val="10"/>
        <color theme="1"/>
        <rFont val="Tahoma"/>
        <family val="2"/>
      </rPr>
      <t xml:space="preserve">Monitoreo y Revisión: </t>
    </r>
    <r>
      <rPr>
        <sz val="10"/>
        <color theme="1"/>
        <rFont val="Tahoma"/>
        <family val="2"/>
      </rPr>
      <t xml:space="preserve">
* Se debe reportar el cumplimiento del control y de la acción de manera independiente   
* No se evidencio el  informe de registro de préstamos  y reportar situaciones especiales  por pérdida de documentos
* Se evidencian registros relacionados  con el consolidado del Formato Único de Préstamo y/o Consulta de Documentos correspondientes a la vigencia auditada (enero, febrero, marzo, abril) y correos electrónicos  que señalan que  NO se presentaron situaciones de pérdida de documentos, sin embargo se observa que no existe un seguimiento   
</t>
    </r>
    <r>
      <rPr>
        <b/>
        <sz val="10"/>
        <color theme="1"/>
        <rFont val="Tahoma"/>
        <family val="2"/>
      </rPr>
      <t>Recomendaciones:</t>
    </r>
    <r>
      <rPr>
        <sz val="10"/>
        <color theme="1"/>
        <rFont val="Tahoma"/>
        <family val="2"/>
      </rPr>
      <t xml:space="preserve">
* Por las implicaciones de los riesgos de corrupción se debe hacer socializaciones a los todos los servidores del código de integridad
* Fortalecer las acciones definidas en el control establecido.
* Identificar de manera independiente los controles implementados y las acciones asociadas al control, con el objeto  que se mitigue la materialización del riesgo.
* Revisar, ajustar y dar cumplimiento  las acciones y sus indicadores o metas.
* Fortalecer las acciones definidas en cada uno de los controles establecidos.
* Establecer los indicadores que sean acordes con las acciones planteadas y que permitan efectivamente medir el cumplimiento de las mismas de manera clara.
</t>
    </r>
  </si>
  <si>
    <r>
      <rPr>
        <b/>
        <sz val="10"/>
        <color theme="1"/>
        <rFont val="Arial"/>
        <family val="2"/>
      </rPr>
      <t xml:space="preserve">Identificación del Riesgo: 
* </t>
    </r>
    <r>
      <rPr>
        <sz val="10"/>
        <color theme="1"/>
        <rFont val="Arial"/>
        <family val="2"/>
      </rPr>
      <t xml:space="preserve">Solo se encuentra identificado un riesgo, se considera que por la importancia de las dependencias que  conforman el proceso de Direccionamiento Estratégico ( Despacho, Subsecretarías y OAP) se deben incluir todos los riesgos especialmente en materia contractual, para que se les dé tratamiento y se controle su materialización. 
</t>
    </r>
    <r>
      <rPr>
        <b/>
        <sz val="10"/>
        <color theme="1"/>
        <rFont val="Arial"/>
        <family val="2"/>
      </rPr>
      <t xml:space="preserve">Valoración del Riesgo:
</t>
    </r>
    <r>
      <rPr>
        <sz val="10"/>
        <color theme="1"/>
        <rFont val="Arial"/>
        <family val="2"/>
      </rPr>
      <t>* No se acogieron las recomendaciónes realizadas por la OCI, en los  seguimientos vigencia 2017, realcionada con * La acción asociada al control "Seguimiento mensual a la matriz del PAA por cada Subsecretaría"   es el mismo control implementado "Aplicación de herramientas de control (PAA)", lo cual no es coherente con lo establecido en la metodología para la administración de riesgos de la SDM.</t>
    </r>
    <r>
      <rPr>
        <b/>
        <sz val="10"/>
        <color theme="1"/>
        <rFont val="Arial"/>
        <family val="2"/>
      </rPr>
      <t xml:space="preserve">
Monitoreo y Revisión: 
</t>
    </r>
    <r>
      <rPr>
        <sz val="10"/>
        <color theme="1"/>
        <rFont val="Arial"/>
        <family val="2"/>
      </rPr>
      <t xml:space="preserve">* Solamente se aportó evidencia de la socialización del Procedimiento PE01-PR10 en la Subsecretaria de Politica Sectorial.
* No se aporto evidencia de la  socilización  del Código de Ética.
* Las acciones asociadas al control son los mismos controles implementados, lo cual no es coherente con lo establecido en la metodología para la administración de riesgos de la SDM.
* Si bien es cierto, se aportan evidencias de las mesas de seguimiento del PAA de la Subsecretaria de Gestión Corporatva, no son incluidas en el reporte de las acciones adelantadas.
* No se reportan independientemente las evidencias de las acciones y de los controles       </t>
    </r>
    <r>
      <rPr>
        <b/>
        <sz val="10"/>
        <color theme="1"/>
        <rFont val="Arial"/>
        <family val="2"/>
      </rPr>
      <t xml:space="preserve">
Recomendaciones:
</t>
    </r>
    <r>
      <rPr>
        <sz val="10"/>
        <color theme="1"/>
        <rFont val="Arial"/>
        <family val="2"/>
      </rPr>
      <t>* Atender lo relacionado con "Identificar integralmente los riesgos a los cuales está expuesto el Proceso para que se les de tratamiento y se controle su materialización" en especial debido a que el proceso esta conformado por las tres (3) Subsecretarias (Ordenadores del Gasto) donde se deben considerar los riesgos contractuales a los cuales estan expuestos.</t>
    </r>
    <r>
      <rPr>
        <b/>
        <sz val="10"/>
        <color theme="1"/>
        <rFont val="Arial"/>
        <family val="2"/>
      </rPr>
      <t xml:space="preserve">
</t>
    </r>
    <r>
      <rPr>
        <sz val="10"/>
        <color theme="1"/>
        <rFont val="Arial"/>
        <family val="2"/>
      </rPr>
      <t>* Incluir en el reporte de las actividades y controles de forma integral las cinco (5) dependencias que conforman el proceso.</t>
    </r>
    <r>
      <rPr>
        <b/>
        <sz val="10"/>
        <color theme="1"/>
        <rFont val="Arial"/>
        <family val="2"/>
      </rPr>
      <t xml:space="preserve">
</t>
    </r>
    <r>
      <rPr>
        <sz val="10"/>
        <color rgb="FFFF0000"/>
        <rFont val="Arial"/>
        <family val="2"/>
      </rPr>
      <t xml:space="preserve">
</t>
    </r>
    <r>
      <rPr>
        <b/>
        <sz val="10"/>
        <color rgb="FFFF0000"/>
        <rFont val="Arial"/>
        <family val="2"/>
      </rPr>
      <t/>
    </r>
  </si>
  <si>
    <r>
      <rPr>
        <b/>
        <sz val="10"/>
        <color theme="1"/>
        <rFont val="Arial"/>
        <family val="2"/>
      </rPr>
      <t xml:space="preserve">Valoración del Riesgo: </t>
    </r>
    <r>
      <rPr>
        <sz val="10"/>
        <color theme="1"/>
        <rFont val="Arial"/>
        <family val="2"/>
      </rPr>
      <t xml:space="preserve">
* El proceso no acogió las recomendaciones realizadas por la OCI, en la vigencia 2017 . 
* La OAC sólo ha identificado un riesgo, no relacionado con las funciones propias de la depedencia, es importante no limitarse al tema contractual. 
* Las consecuencias que se derivan de la materialización del riesgo no pueden ser iguales al riesgo.  
* Los controles establecidos no estan relaconados con  todas las causas identificadas
* Los controles son coincidentes con las acciones a implentar
* Las acciones asociadas al control son los mismos controles implementados, lo cual no es coherente con lo establecido en la metodología para la administración de riesgos de la SDM.
</t>
    </r>
    <r>
      <rPr>
        <b/>
        <sz val="10"/>
        <color theme="1"/>
        <rFont val="Arial"/>
        <family val="2"/>
      </rPr>
      <t xml:space="preserve">Monitoreo y Revisión: </t>
    </r>
    <r>
      <rPr>
        <sz val="10"/>
        <color theme="1"/>
        <rFont val="Arial"/>
        <family val="2"/>
      </rPr>
      <t xml:space="preserve">
* Se reporto un cumplimiento del 100%, toda vez que se realizó  "Reporte trimestral  a  la OAP del cumplimiento de los indicadores propuestos para el POA de gestión e inversión del proceso." y la acción esta relacionada con la actualización y publicación del POA.
* No obstante la acción asociada al control "Actualización de normatividad vigente sobre procesos de contratación pública." tiene como fecha de cumplimiento febrero a diciembre de 2018 la matriz de cumplimiento legal del proceso tiene fecha de actualización 29 de diciembre de 2017.
* El reporte de las acciones adelantadas de la segunda  acción no es congruente con la acción propuesta
</t>
    </r>
    <r>
      <rPr>
        <b/>
        <sz val="10"/>
        <color theme="1"/>
        <rFont val="Arial"/>
        <family val="2"/>
      </rPr>
      <t>Recomendaciones:</t>
    </r>
    <r>
      <rPr>
        <sz val="10"/>
        <color theme="1"/>
        <rFont val="Arial"/>
        <family val="2"/>
      </rPr>
      <t xml:space="preserve">
* Identificar integralmente los riesgos a los cuales está expuesto el Proceso para que se les de tratamiento y se controle su materialización.
*  Se recalca que por las implicaciones de los riesgos de corrupción se debe hacer socializaciones a los todos los servidores del código de integridad.
* Revisar, actualizar y socializar la matriz de cumplimiento legal del proceso. 
* Identificar de manera independiente los controles implementados y las acciones asociadas al control a implementar que mitiguen la materialización del riesgo.
* Revisar las actividades propuestas pues  se considera que las mismas no corresponden  a acciones preventivas.</t>
    </r>
  </si>
  <si>
    <r>
      <rPr>
        <b/>
        <sz val="10"/>
        <rFont val="Tahoma"/>
        <family val="2"/>
      </rPr>
      <t>Valoración del Riesgo:</t>
    </r>
    <r>
      <rPr>
        <sz val="10"/>
        <rFont val="Tahoma"/>
        <family val="2"/>
      </rPr>
      <t xml:space="preserve">
* Se evidencia aplicación de la metodología descrita en el PV01-PR07 "Procedimiento para la administración del riesgo" y sus anexos para soportar el análisis y valoración del riesgo.
</t>
    </r>
    <r>
      <rPr>
        <b/>
        <sz val="10"/>
        <rFont val="Tahoma"/>
        <family val="2"/>
      </rPr>
      <t xml:space="preserve">Monitoreo y Revisión: </t>
    </r>
    <r>
      <rPr>
        <sz val="10"/>
        <rFont val="Tahoma"/>
        <family val="2"/>
      </rPr>
      <t xml:space="preserve">
* Control 1: No se efectuo reporte del cumplimiento del control.
* Acción 1: Esta acción contiene el control propuesto por el proceso. No se evidencia que el proceso haya estructurado una estrategia relacionada con temas de corrupción, aunque  durante el periodo evaluado se videncia la realización de  campañas con la ciudadanía y al interior de la entidad através de la WEB y redes sociales, se reporta avance del 100% y es actividad semestral esto es del 50% de avance.
* Acción 2:  Se evidencia jornada de inducción y reinducción a los servidores de la DSC. El proceso programo una inducción semestral, de acuerdo a lo reportado, cumplió el 50% y reporta el 100%.
</t>
    </r>
    <r>
      <rPr>
        <b/>
        <sz val="10"/>
        <rFont val="Tahoma"/>
        <family val="2"/>
      </rPr>
      <t>Recomendaciones:</t>
    </r>
    <r>
      <rPr>
        <sz val="10"/>
        <rFont val="Tahoma"/>
        <family val="2"/>
      </rPr>
      <t xml:space="preserve">
* En necesario que el proceso estructure una estrategia relacionada con temas de corrupción.
* Los controles y las acciones propuestas,  deben ser diferentes se deben modificar y reportar el cumplimiento realmente obtenido.</t>
    </r>
  </si>
  <si>
    <r>
      <rPr>
        <b/>
        <sz val="10"/>
        <color theme="1"/>
        <rFont val="Tahoma"/>
        <family val="2"/>
      </rPr>
      <t>Valoración del Riesgo:</t>
    </r>
    <r>
      <rPr>
        <sz val="10"/>
        <color theme="1"/>
        <rFont val="Tahoma"/>
        <family val="2"/>
      </rPr>
      <t xml:space="preserve">
* La zona del riesgo inherente no se encuentra debidamente establecida ya que de acuerdo con la matriz de calificación de riesgo de corrupción corresponde a "Moderada" y no "Baja" como lo señala el riesgo actual.
* Por las implicaciones de los riesgos de corrupción se debe hacer socializaciones a los todos los servidores del código de integridad del Servidor Público para todas las Entidades del Distrito y adicionalmente del código de buen gobierno a los directivos.
* Las acciones asociadas al control son los mismos controles implementados, lo cual no es coherente con lo establecido en la metodología para la administración de riesgos de la SDM. 
* El reporte de las acciones asociadas al control no es claro ni detallado no se establece fecha, ni numero de servidores socializados, entre otros, al igual que el reporte de avance de los indicadores.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Aplicar adecuadamente la metodología para la gestión del riesgo.</t>
    </r>
  </si>
  <si>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 Se observó que el proceso  diligenció  todas las pestañas definidas en el procedimiento  PV01-PR07 procedimiento para la administración del riesgo y sus anexos.
</t>
    </r>
    <r>
      <rPr>
        <b/>
        <sz val="10"/>
        <color theme="1"/>
        <rFont val="Tahoma"/>
        <family val="2"/>
      </rPr>
      <t>Monitoreo y Revisión:</t>
    </r>
    <r>
      <rPr>
        <sz val="10"/>
        <color theme="1"/>
        <rFont val="Tahoma"/>
        <family val="2"/>
      </rPr>
      <t xml:space="preserve"> 
* Durante el periodo evaluado, se observó que el proceso de gestión financiera, los días 20, 21 y 22 de febrero de 2018  efectúo socialización de los procedimientos PA03 PR22- Estructuracion Financiera en los procesos contractuales,  PA03-PR25 procedimiento verificacion financiera y evaluación económica en los procesos contractuales y la socialilizacion de  las resolucion 095 de 2017  a los funcionarios de la Subdireccion Financiera encargados de la elaboracion de las estructuracion financiera y verificacion financiera y evaluación en los procesos contractuales  y Resolución 649 Código del buen gobierno al Subdirector Financiero.
</t>
    </r>
    <r>
      <rPr>
        <b/>
        <sz val="10"/>
        <color theme="1"/>
        <rFont val="Tahoma"/>
        <family val="2"/>
      </rPr>
      <t xml:space="preserve">Recomendaciones: </t>
    </r>
    <r>
      <rPr>
        <sz val="10"/>
        <color theme="1"/>
        <rFont val="Tahoma"/>
        <family val="2"/>
      </rPr>
      <t xml:space="preserve">
* Los controles son muy amplios, se recomienda establecer de manera específica cada control que se utiliza para mitigar el riesgo. Lo anterior debido a que según lo verificado en el seguimiento, el control es muy débil y adicionalmente se debe fortalecer las acciones definidas en cada uno de los controles establecidos.
* Aplicar adecuadamente la metodología para la gestión del riesgo.
</t>
    </r>
  </si>
  <si>
    <r>
      <t xml:space="preserve">
</t>
    </r>
    <r>
      <rPr>
        <b/>
        <sz val="10"/>
        <color theme="1"/>
        <rFont val="Tahoma"/>
        <family val="2"/>
      </rPr>
      <t>Valoración del Riesgo:</t>
    </r>
    <r>
      <rPr>
        <sz val="10"/>
        <color theme="1"/>
        <rFont val="Tahoma"/>
        <family val="2"/>
      </rPr>
      <t xml:space="preserve">
* La zona de riesgo inherente  no se encuentra bien clasificada, ya que la probabilidad se establece como "rara vez" lo que significa que a pesar de los controles se agrava la situación porque pasa a "improbable" serian un desgaste administrativo, de lo anterior se deduce que no se esta aplicando bien la metodología.
* Los controles establecidos no están relacionados con  todas las causas identificadas.
</t>
    </r>
    <r>
      <rPr>
        <b/>
        <sz val="10"/>
        <color theme="1"/>
        <rFont val="Tahoma"/>
        <family val="2"/>
      </rPr>
      <t xml:space="preserve">Monitoreo y Revisión: </t>
    </r>
    <r>
      <rPr>
        <sz val="10"/>
        <color theme="1"/>
        <rFont val="Tahoma"/>
        <family val="2"/>
      </rPr>
      <t xml:space="preserve">
* El reporte del avance en el cumplimiento de las acciones para mitigar el Riesgo residual no es coherente con las formuladas.
* La acción propuesta no se encuentra relacionada con las causas identificadas.
* El indicador no se encuentra bien formulado, no guarda relación con la acción propuesta.
* Se evidencio un cumplimiento del 30%, que surge con ocasión a la expedición de la Circular 002 del 02 de marzo de 2018, a través de la cual   se establecen las  "REGLAS Y ACCIONES DE MEJORA APLICABLES A LA GESTIÓN CONTRACTUAL COMO POLÍTICAS DE PREVENCIÓN DEL DAÑO ANTIJURÍDICO".      
* No se reportó el cumplimiento de los controles.
</t>
    </r>
    <r>
      <rPr>
        <b/>
        <sz val="10"/>
        <color theme="1"/>
        <rFont val="Tahoma"/>
        <family val="2"/>
      </rPr>
      <t>Recomendaciones:</t>
    </r>
    <r>
      <rPr>
        <sz val="10"/>
        <color theme="1"/>
        <rFont val="Tahoma"/>
        <family val="2"/>
      </rPr>
      <t xml:space="preserve">
*  Por las implicaciones de los riesgos de corrupción se debe hacer socializaciones a los todos los servidores del Código de integridad .
* Reportar de manera independiente el avance de los controles implementados y las acciones asociadas al control  que mitiguen la materialización del riesgo.
* Fortalecer las acciones definidas en cada uno de los controles establecidos.
* Revisar las actividades propuestas pues  se considera que las mismas corresponden a acciones preventivas.
* Aplicar adecuadamente la metodología para la gestión del riesgo.</t>
    </r>
  </si>
  <si>
    <r>
      <rPr>
        <b/>
        <sz val="10"/>
        <color theme="1"/>
        <rFont val="Tahoma"/>
        <family val="2"/>
      </rPr>
      <t>Valoración del Riesgo:</t>
    </r>
    <r>
      <rPr>
        <sz val="10"/>
        <color theme="1"/>
        <rFont val="Tahoma"/>
        <family val="2"/>
      </rPr>
      <t xml:space="preserve">
* La zona de riesgo inherente y  residual no se encuentran bien clasificadas, ya que ambos se ubican en la misma zona, no obstante los controles establecidos, lo que significa que no se esta aplicando bien la metodología.
* Los controles establecidos no están relacionados con  todas las causas identificadas
</t>
    </r>
    <r>
      <rPr>
        <b/>
        <sz val="10"/>
        <color theme="1"/>
        <rFont val="Tahoma"/>
        <family val="2"/>
      </rPr>
      <t xml:space="preserve">Monitoreo y Revisión: </t>
    </r>
    <r>
      <rPr>
        <sz val="10"/>
        <color theme="1"/>
        <rFont val="Tahoma"/>
        <family val="2"/>
      </rPr>
      <t xml:space="preserve">
* La acción propuesta no se encuentra relacionada con las causas identificadas.
* El indicador no se encuentra bien formulado, no guarda relación con la acción propuesta.
* Se evidencio un cumplimiento del  25%, que surge con ocasión a la socialización del  01 de marzo de 2018, a los integrantes del proceso, por grupo de trabajo, en la cual se  expuso los procedimientos, incluyendo el PA05-PR15 legalización de la información contractual, el cual trae como anexo el instructivo de organización de expedientes contractuales
* No se reportó el cumplimiento de los controles, lo cual expone al proceso a la materialización del riesgo.
</t>
    </r>
    <r>
      <rPr>
        <b/>
        <sz val="10"/>
        <color theme="1"/>
        <rFont val="Tahoma"/>
        <family val="2"/>
      </rPr>
      <t>Recomendaciones:</t>
    </r>
    <r>
      <rPr>
        <sz val="10"/>
        <color theme="1"/>
        <rFont val="Tahoma"/>
        <family val="2"/>
      </rPr>
      <t xml:space="preserve">
*  Por las implicaciones de los riesgos de corrupción se debe hacer socializaciones a los todos los servidores del Código de integridad .
* Reportar de manera independiente el avance de los controles implementados y las acciones asociadas al control  que mitiguen la materialización del riesgo.
* Fortalecer las acciones definidas en cada uno de los controles establecidos.
* Revisar las actividades propuestas pues  se considera que las mismas no corresponden  a acciones preventivas.
* Aplicar adecuadamente la metodología para la gestión del riesgo.</t>
    </r>
  </si>
  <si>
    <r>
      <rPr>
        <b/>
        <sz val="10"/>
        <color theme="1"/>
        <rFont val="Tahoma"/>
        <family val="2"/>
      </rPr>
      <t>Valoración del Riesgo:</t>
    </r>
    <r>
      <rPr>
        <sz val="10"/>
        <color theme="1"/>
        <rFont val="Tahoma"/>
        <family val="2"/>
      </rPr>
      <t xml:space="preserve">
* La zona de riesgo inherente no se encuentra bien clasificada, ya que no obstante los controles son preventivos el impacto pasa de catastrófico a mayor en el riesgo residual, lo que significa que no se esta aplicando bien la metodología.
* Los controles establecidos no están relacionados con  todas las causas identificadas
</t>
    </r>
    <r>
      <rPr>
        <b/>
        <sz val="10"/>
        <color theme="1"/>
        <rFont val="Tahoma"/>
        <family val="2"/>
      </rPr>
      <t xml:space="preserve">Monitoreo y Revisión: </t>
    </r>
    <r>
      <rPr>
        <sz val="10"/>
        <color theme="1"/>
        <rFont val="Tahoma"/>
        <family val="2"/>
      </rPr>
      <t xml:space="preserve">
* La acción propuesta no se encuentra relacionada con las causas identificadas.
* El indicador no se encuentra bien formulado, no guarda relación con la acción propuesta.
* Se evidencio un cumplimiento del  0%,  teniendo en cuenta quien el primer cuatrimestre se estaba  realizando la revisión de los procedimientos de representación judicial que a la fecha no han sido actualizados 
* No se reportó el cumplimiento de los controles, lo cual expone al proceso a la materialización del riesgo.
</t>
    </r>
    <r>
      <rPr>
        <b/>
        <sz val="10"/>
        <color theme="1"/>
        <rFont val="Tahoma"/>
        <family val="2"/>
      </rPr>
      <t>Recomendaciones:</t>
    </r>
    <r>
      <rPr>
        <sz val="10"/>
        <color theme="1"/>
        <rFont val="Tahoma"/>
        <family val="2"/>
      </rPr>
      <t xml:space="preserve">
*  Por las implicaciones de los riesgos de corrupción se debe hacer socializaciones a los todos los servidores del Código de integridad .
* Reportar de manera independiente el avance de los controles implementados y las acciones asociadas al control  que mitiguen la materialización del riesgo.
* Fortalecer las acciones definidas en cada uno de los controles establecidos.
* Revisar las actividades propuestas pues  se considera que las mismas no corresponden  a acciones preventivas.
* Aplicar adecuadamente la metodología para la gestión del riesgo.</t>
    </r>
  </si>
  <si>
    <r>
      <rPr>
        <b/>
        <sz val="10"/>
        <color theme="1"/>
        <rFont val="Tahoma"/>
        <family val="2"/>
      </rPr>
      <t>Valoración del Riesgo:</t>
    </r>
    <r>
      <rPr>
        <sz val="10"/>
        <color theme="1"/>
        <rFont val="Tahoma"/>
        <family val="2"/>
      </rPr>
      <t xml:space="preserve">
* La zona de riesgo inherente no se encuentra bien clasificada, ya que no obstante los controles son preventivos el impacto pasa de catastrófico a mayor en el riesgo residual, lo que significa que no se esta aplicando bien la metodología.
* Los controles establecidos no son suficientes para contrarrestar  todas las causas identificadas
* La acción propuesta no es suficiente para mitigar el riesgo
</t>
    </r>
    <r>
      <rPr>
        <b/>
        <sz val="10"/>
        <color theme="1"/>
        <rFont val="Tahoma"/>
        <family val="2"/>
      </rPr>
      <t xml:space="preserve">Monitoreo y Revisión: </t>
    </r>
    <r>
      <rPr>
        <sz val="10"/>
        <color theme="1"/>
        <rFont val="Tahoma"/>
        <family val="2"/>
      </rPr>
      <t xml:space="preserve">
* La acción propuesta no se encuentra relacionada con las causas identificadas.
* El indicador no se encuentra bien formulado, no guarda relación con la acción propuesta.
* Se evidencio un cumplimiento del 25%,  teniendo en cuenta que el l 1 de marzo de 2018, se realizo socialización con los integrantes del proceso, por grupo de trabajo, en la cual se  expuso los procedimientos, incluyendo el PA05-PR13 Procedimiento para expedición de certificaciones contractuales  
* No se reportó el cumplimiento del control, lo cual expone al proceso a la materialización del riesgo.
</t>
    </r>
    <r>
      <rPr>
        <b/>
        <sz val="10"/>
        <color theme="1"/>
        <rFont val="Tahoma"/>
        <family val="2"/>
      </rPr>
      <t>Recomendaciones:</t>
    </r>
    <r>
      <rPr>
        <sz val="10"/>
        <color theme="1"/>
        <rFont val="Tahoma"/>
        <family val="2"/>
      </rPr>
      <t xml:space="preserve">
*  Por las implicaciones de los riesgos de corrupción se debe hacer socializaciones a los todos los servidores del Código de integridad .
* Reportar de manera independiente el avance de los controles implementados y las acciones asociadas al control  que mitiguen la materialización del riesgo.
* Fortalecer las acciones definidas en cada uno de los controles establecidos.
* Revisar las actividades propuestas pues  se considera que las mismas no corresponden  a acciones preventivas.
* Aplicar adecuadamente la metodología para la gestión del riesgo.</t>
    </r>
  </si>
  <si>
    <r>
      <rPr>
        <b/>
        <sz val="10"/>
        <color theme="1"/>
        <rFont val="Tahoma"/>
        <family val="2"/>
      </rPr>
      <t>Valoración del Riesgo:</t>
    </r>
    <r>
      <rPr>
        <sz val="10"/>
        <color theme="1"/>
        <rFont val="Tahoma"/>
        <family val="2"/>
      </rPr>
      <t xml:space="preserve">
* La zona de riesgo inherente no se encuentra bien clasificada, ya que no obstante los controles son preventivos el impacto pasa de catastrófico a mayor en el riesgo residual,  lo que significa que no se esta aplicando bien la metodología.
* Los controles establecidos no son suficientes para contrarrestar  todas las causas identificadas
* La acción propuesta no es suficiente para mitigar el riesgo
</t>
    </r>
    <r>
      <rPr>
        <b/>
        <sz val="10"/>
        <color theme="1"/>
        <rFont val="Tahoma"/>
        <family val="2"/>
      </rPr>
      <t xml:space="preserve">Monitoreo y Revisión: </t>
    </r>
    <r>
      <rPr>
        <sz val="10"/>
        <color theme="1"/>
        <rFont val="Tahoma"/>
        <family val="2"/>
      </rPr>
      <t xml:space="preserve">
* La acción propuesta no se encuentra relacionada con las causas identificadas.
* El indicador no se encuentra bien formulado, no guarda relación con la acción propuesta.
* Se evidencio un cumplimiento del  50%,  teniendo en cuenta que El 1 de marzo de 2018, se realizo socialización con los integrantes del proceso,  en la cual se  realizo la explicación de cada unos de los subsistemas del SIG, reforzando los conocimientos del subsistema de seguridad de la información, en el cual se socializo las políticas de seguridad y privacidad de la información aplicables a este proceso  
* No se reportó el cumplimiento del control, lo cual expone al proceso a la materialización del riesgo.
</t>
    </r>
    <r>
      <rPr>
        <b/>
        <sz val="10"/>
        <color theme="1"/>
        <rFont val="Tahoma"/>
        <family val="2"/>
      </rPr>
      <t>Recomendaciones:</t>
    </r>
    <r>
      <rPr>
        <sz val="10"/>
        <color theme="1"/>
        <rFont val="Tahoma"/>
        <family val="2"/>
      </rPr>
      <t xml:space="preserve">
*  Por las implicaciones de los riesgos de corrupción se debe hacer socializaciones a los todos los servidores del Código de integridad .
* Reportar de manera independiente el avance de los controles implementados y las acciones asociadas al control  que mitiguen la materialización del riesgo.
* Fortalecer las acciones definidas en cada uno de los controles establecidos.
* Revisar las actividades propuestas pues  se considera que las mismas no corresponden  a acciones preventivas.
* Aplicar adecuadamente la metodología para la gestión del riesgo.</t>
    </r>
  </si>
  <si>
    <r>
      <rPr>
        <b/>
        <sz val="10"/>
        <color theme="1"/>
        <rFont val="Tahoma"/>
        <family val="2"/>
      </rPr>
      <t>Valoración del Riesgo:</t>
    </r>
    <r>
      <rPr>
        <sz val="10"/>
        <color theme="1"/>
        <rFont val="Tahoma"/>
        <family val="2"/>
      </rPr>
      <t xml:space="preserve">
*  Se observó que el proceso de gestión administrativa  no acató las recomendaciones suministradas por la OCI relacionada con la acción asociada al control "Ingresos, egresos y traslados del almacén" no esta relacionada directamente con el indicador formulado " #informes de cierre contable/# meses del año". 
* Las consecuencias asociadas con el riesgo no pueden ser similares al riesgo.
* No tienen identificados el objetivo del proceso.  
</t>
    </r>
    <r>
      <rPr>
        <b/>
        <sz val="10"/>
        <color theme="1"/>
        <rFont val="Tahoma"/>
        <family val="2"/>
      </rPr>
      <t xml:space="preserve">Monitoreo y Revisión: </t>
    </r>
    <r>
      <rPr>
        <sz val="10"/>
        <color theme="1"/>
        <rFont val="Tahoma"/>
        <family val="2"/>
      </rPr>
      <t xml:space="preserve">
* Tienen señalados tres controles, es importante evidenciar tanto cumplimiento de las acciones como de los controles y reportarlos de manera independiente. 
* Se evidencio que los cierres contables están pendientes y para este seguimiento se debía contar con cuatro cierres, teniendo en cuenta que de conformidad con la acción su cumplimiento es mensual .  
* No se reporto avance de la segunda acción relacionada con la revisión de elementos recibidos a cargo de los funcionarios.  
* Cada actividad debe reportar el cumplimiento de su indicador de manera independiente, teniendo en cuenta que son dos actividades a ejecutar   
* No se efectuó el reporte del avance en el cumplimiento de todas las acciones y los controles 
 </t>
    </r>
    <r>
      <rPr>
        <b/>
        <sz val="10"/>
        <color theme="1"/>
        <rFont val="Tahoma"/>
        <family val="2"/>
      </rPr>
      <t xml:space="preserve">Recomendaciones:
</t>
    </r>
    <r>
      <rPr>
        <sz val="10"/>
        <color theme="1"/>
        <rFont val="Tahoma"/>
        <family val="2"/>
      </rPr>
      <t>*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integridad
* Fortalecer las acciones definidas en cada uno de los controles establecidos.
* Revisar las actividades propuestas pues  se considera que las mismas no corresponden  a acciones preventivas.
* Identificar de manera independiente los controles implementados y las acciones asociadas al control, con el objeto  que se mitigue la materialización del riesgo.
* Revisar, ajustar y dar cumplimiento  las acciones y sus indicadores o metas.</t>
    </r>
  </si>
  <si>
    <r>
      <rPr>
        <b/>
        <sz val="10"/>
        <color theme="1"/>
        <rFont val="Tahoma"/>
        <family val="2"/>
      </rPr>
      <t>Valoración del Riesgo:</t>
    </r>
    <r>
      <rPr>
        <sz val="10"/>
        <color theme="1"/>
        <rFont val="Tahoma"/>
        <family val="2"/>
      </rPr>
      <t xml:space="preserve">
* Se evidencia  que el impacto del riesgo residual  es igual al inherente, por lo tanto,  no se encuentra bien clasificada, lo que significa que no se esta aplicando de manera adecuada  la metodología de riesgos SDM.
</t>
    </r>
    <r>
      <rPr>
        <b/>
        <sz val="10"/>
        <color theme="1"/>
        <rFont val="Tahoma"/>
        <family val="2"/>
      </rPr>
      <t xml:space="preserve">Monitoreo y Revisión: </t>
    </r>
    <r>
      <rPr>
        <sz val="10"/>
        <color theme="1"/>
        <rFont val="Tahoma"/>
        <family val="2"/>
      </rPr>
      <t xml:space="preserve">
* No se efectuó el reporte del resultado del indicador  como fue formulado 
* Se evidencia, que se efectúo sensibilización sobre la seguridad de los documentos que conforman los expedientes.  
* No se reporto el avance de cumplimiento del indicador 
</t>
    </r>
    <r>
      <rPr>
        <b/>
        <sz val="10"/>
        <color theme="1"/>
        <rFont val="Tahoma"/>
        <family val="2"/>
      </rPr>
      <t xml:space="preserve">
Recomendaciones:</t>
    </r>
    <r>
      <rPr>
        <sz val="10"/>
        <color theme="1"/>
        <rFont val="Tahoma"/>
        <family val="2"/>
      </rPr>
      <t xml:space="preserve">
* Se  debe diligenciar  el mapa  con base en cumplimiento de la metodología para la Administración del Riesgo. 
* Identificar de manera independiente los controles implementados y las acciones asociadas al control a implementar.
*  Por las implicaciones de los riesgos de corrupción se debe hacer socializaciones a los todos los servidores del Código de integridad .
</t>
    </r>
  </si>
  <si>
    <r>
      <rPr>
        <b/>
        <sz val="10"/>
        <color theme="1"/>
        <rFont val="Tahoma"/>
        <family val="2"/>
      </rPr>
      <t xml:space="preserve">Identificación del Riesgo: </t>
    </r>
    <r>
      <rPr>
        <sz val="10"/>
        <color theme="1"/>
        <rFont val="Tahoma"/>
        <family val="2"/>
      </rPr>
      <t xml:space="preserve">
* El riesgo identificado por el proceso, es una causa de la pérdida o manipulación o adulteración por uso indebido, por lo cual se debería hacer un análisis para definir los riesgos del proceso. 
</t>
    </r>
    <r>
      <rPr>
        <b/>
        <sz val="10"/>
        <color theme="1"/>
        <rFont val="Tahoma"/>
        <family val="2"/>
      </rPr>
      <t xml:space="preserve">Valoración del Riesgo: </t>
    </r>
    <r>
      <rPr>
        <sz val="10"/>
        <color theme="1"/>
        <rFont val="Tahoma"/>
        <family val="2"/>
      </rPr>
      <t xml:space="preserve">
* El proceso realizó el diligenciamiento en lo relacionado a las pestañas determinación del impacto, definición del riesgo de corrupción y opciones de manejo del riesgo.
Evaluación.
De igual forma en el seguimiento se evidencio que el proceso gestiono 506 solicitudes generadas a través de la mesa de ayuda, de acuerdo a los requerimientos de los servidores d ela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</si>
  <si>
    <r>
      <rPr>
        <b/>
        <sz val="10"/>
        <color theme="1"/>
        <rFont val="Tahoma"/>
        <family val="2"/>
      </rPr>
      <t xml:space="preserve">Identificación del Riesgo: </t>
    </r>
    <r>
      <rPr>
        <sz val="10"/>
        <color theme="1"/>
        <rFont val="Tahoma"/>
        <family val="2"/>
      </rPr>
      <t xml:space="preserve">
* Continua la No Conformidad evidenciada en el seguimiento anterior. No se tienen identificados todos los riesgos de corrupción en los cuales pordria estar expuesto el Proceso.
</t>
    </r>
    <r>
      <rPr>
        <b/>
        <sz val="10"/>
        <color theme="1"/>
        <rFont val="Tahoma"/>
        <family val="2"/>
      </rPr>
      <t xml:space="preserve">Valoración del Riesgo: </t>
    </r>
    <r>
      <rPr>
        <sz val="10"/>
        <color theme="1"/>
        <rFont val="Tahoma"/>
        <family val="2"/>
      </rPr>
      <t xml:space="preserve">
* El proceso acogio y realizó las correcciónes de acuerdo a las sugerencias de la OCI.
</t>
    </r>
    <r>
      <rPr>
        <b/>
        <sz val="10"/>
        <color theme="1"/>
        <rFont val="Tahoma"/>
        <family val="2"/>
      </rPr>
      <t>Evaluación.</t>
    </r>
    <r>
      <rPr>
        <sz val="10"/>
        <color theme="1"/>
        <rFont val="Tahoma"/>
        <family val="2"/>
      </rPr>
      <t xml:space="preserve">
De igual forma en el seguimiento se evidencio que el proceso gestiono y estructuro tres (3) procesos contractuales relacionados con la adquisición de tecnología para la SDM, de acuerdo a lo establecido en el procedimiento PE03-PR03.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Nuevamente se recalca que  por las implicaciones de los riesgos de corrupción se debe hacer socializaciones a los todos los servidores del código de ética y adicionalmente del código de buen gobierno a los directivos.
</t>
    </r>
    <r>
      <rPr>
        <sz val="10"/>
        <color theme="1"/>
        <rFont val="Tahoma"/>
        <family val="2"/>
      </rPr>
      <t/>
    </r>
  </si>
  <si>
    <r>
      <rPr>
        <b/>
        <sz val="10"/>
        <color theme="1"/>
        <rFont val="Tahoma"/>
        <family val="2"/>
      </rPr>
      <t xml:space="preserve">Identificación del Riesgo: </t>
    </r>
    <r>
      <rPr>
        <sz val="10"/>
        <color theme="1"/>
        <rFont val="Tahoma"/>
        <family val="2"/>
      </rPr>
      <t xml:space="preserve">
* Continua la observación evidenciada en el seguimiento anterior. No se tienen identificados todos los riesgos de corrupción en los cuales está expuesto el Proceso.
</t>
    </r>
    <r>
      <rPr>
        <b/>
        <sz val="10"/>
        <color theme="1"/>
        <rFont val="Tahoma"/>
        <family val="2"/>
      </rPr>
      <t xml:space="preserve">Valoración del Riesgo: </t>
    </r>
    <r>
      <rPr>
        <sz val="10"/>
        <color theme="1"/>
        <rFont val="Tahoma"/>
        <family val="2"/>
      </rPr>
      <t xml:space="preserve">
* El proceso acogió la observación realizada por la OCI, diligenciando completamente el mapa en lo relacionado a las pestañas determinación del impacto, definición de riesgos de corrupción y opciones de manejo del riesgo.
* Se observó que el proceso diligenció todas las pestañas definidas en el procedimiento PV01-PR07 procedimiento de administración del riesgo y sus anexos.
</t>
    </r>
    <r>
      <rPr>
        <b/>
        <sz val="10"/>
        <color theme="1"/>
        <rFont val="Tahoma"/>
        <family val="2"/>
      </rPr>
      <t xml:space="preserve">Monitoreo y Revisión: </t>
    </r>
    <r>
      <rPr>
        <sz val="10"/>
        <color theme="1"/>
        <rFont val="Tahoma"/>
        <family val="2"/>
      </rPr>
      <t xml:space="preserve">
* De igual forma en el seguimiento se evidencio que el proceso gestiono y estructuro nueve (9) conceptos técnicos relacionados con la adquisición de tecnología para la SDM.
* El proceso está identificando acciones que por normatividad le corresponde hacer, por lo cual no está generando ningún valor agregado para prevenir la materialización del riesgo de corrupción.</t>
    </r>
    <r>
      <rPr>
        <b/>
        <sz val="10"/>
        <color rgb="FFFF0000"/>
        <rFont val="Tahoma"/>
        <family val="2"/>
      </rPr>
      <t xml:space="preserve"> </t>
    </r>
    <r>
      <rPr>
        <sz val="10"/>
        <color theme="1"/>
        <rFont val="Tahoma"/>
        <family val="2"/>
      </rPr>
      <t xml:space="preserve">
</t>
    </r>
    <r>
      <rPr>
        <b/>
        <sz val="10"/>
        <color theme="1"/>
        <rFont val="Tahoma"/>
        <family val="2"/>
      </rPr>
      <t>Evaluación.</t>
    </r>
    <r>
      <rPr>
        <sz val="10"/>
        <color theme="1"/>
        <rFont val="Tahoma"/>
        <family val="2"/>
      </rPr>
      <t xml:space="preserve">
De igual forma en el seguimiento se evidencio que el proceso discrimina en varias casillas los estudios a los cuales se les emitió concepto, por lo cual se sugiere agruparlos, al igual definir acciones que aporten para evitar la materialización del riesgo de corrupción, toda vez que este control se debe realizar de acuerdo a lo establecidos en los procedimientos contractuales de la entidad.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Nuevamente se recalca que se debe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</si>
  <si>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residual ambos están identificados en la misma zona, lo que implica que los controles no son efectivos o son un desgaste administrativo</t>
    </r>
    <r>
      <rPr>
        <sz val="10"/>
        <rFont val="Tahoma"/>
        <family val="2"/>
      </rPr>
      <t>.Tal como se habia observado en el seguimiento anterior.</t>
    </r>
    <r>
      <rPr>
        <sz val="10"/>
        <color theme="1"/>
        <rFont val="Tahoma"/>
        <family val="2"/>
      </rPr>
      <t xml:space="preserve">
* Las acciones asociadas al control son los mismos controles implementados, lo cual no es coherente con lo establecido en la metodología para la administración de riesgos de la SDM.</t>
    </r>
    <r>
      <rPr>
        <sz val="10"/>
        <rFont val="Tahoma"/>
        <family val="2"/>
      </rPr>
      <t>Tal como se habia observado en el seguimiento anterior.</t>
    </r>
    <r>
      <rPr>
        <sz val="10"/>
        <color theme="1"/>
        <rFont val="Tahoma"/>
        <family val="2"/>
      </rPr>
      <t xml:space="preserve">
* Las acciones implementadas por el proceso no mitigan la materialización del riesgo, toda vez que van enfocadas a capacitar a los servidores del proceso, cuando ellos no realizan contratación, la contratación de acuerdo al manual de contratación y supervisión es realizada por los directivos. 
* Las acciones planteadas por el procedo no son conducentes para lograr la no materialización del riesgo identificado por el proceso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Identificar de manera independiente los controles implementados y las acciones asociadas al control a implementar que mitiguen la materialización del riesgo.
* Realizar la medición de la eficacia de las socializaciones realizadas durante el periodo evaluado, con el propósito de establecer si han sido efectivas o en que temas se debe profundizar.
* Validar que las acciones definidas en el riesgo estén orientadas al cumplimiento o aplicación de los controles.
* Implementar acciones que le permitan al proceso controlar la materialización del riesgo, por lo cual se recomienda aplicar la metodologia establecida para tal fin.</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</si>
  <si>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están identificados en la misma zona, lo que implica que los controles no son efectivos o son un desgaste administrativo</t>
    </r>
    <r>
      <rPr>
        <sz val="10"/>
        <rFont val="Tahoma"/>
        <family val="2"/>
      </rPr>
      <t>.Tal como se habia observado en el seguimiento anterior.</t>
    </r>
    <r>
      <rPr>
        <sz val="10"/>
        <color theme="1"/>
        <rFont val="Tahoma"/>
        <family val="2"/>
      </rPr>
      <t xml:space="preserve">
* Las acciones asociadas al control son los mismos controles implementados, lo cual no es coherente con lo establecido en la metodología para la administración de riesgos de la SDM</t>
    </r>
    <r>
      <rPr>
        <sz val="10"/>
        <rFont val="Tahoma"/>
        <family val="2"/>
      </rPr>
      <t>. Tal como se habia observado en el seguimiento anterior.</t>
    </r>
    <r>
      <rPr>
        <sz val="10"/>
        <color theme="1"/>
        <rFont val="Tahoma"/>
        <family val="2"/>
      </rPr>
      <t xml:space="preserve">
</t>
    </r>
    <r>
      <rPr>
        <b/>
        <sz val="10"/>
        <color theme="1"/>
        <rFont val="Tahoma"/>
        <family val="2"/>
      </rPr>
      <t xml:space="preserve">Monitoreo y Revisión: </t>
    </r>
    <r>
      <rPr>
        <sz val="10"/>
        <color theme="1"/>
        <rFont val="Tahoma"/>
        <family val="2"/>
      </rPr>
      <t xml:space="preserve">
* No se menciona en la relación del avance de las acciones adelantadas las evidencias de la socialización esto es fecha del acta y del listado de asistencia.
* El proceso no hace la medición de la eficacia de las socializaciones realizadas durante el periodo evaluado. 
* Las acciones planteadas por el procedo no son conducentes para lograr la no materialización del riesgo identificado por el proceso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Discriminar detalladamente las evidencias del cumplimiento de los controles y de las acciones asociadas al control.
* Identificar de manera independiente los controles implementados y las acciones asociadas al control a implementar que mitiguen la materialización del riesgo</t>
    </r>
    <r>
      <rPr>
        <sz val="10"/>
        <rFont val="Tahoma"/>
        <family val="2"/>
      </rPr>
      <t>, por lo cual se recomienda aplicar la metodologia establecida para tal fin.</t>
    </r>
  </si>
  <si>
    <r>
      <rPr>
        <b/>
        <sz val="10"/>
        <color theme="1"/>
        <rFont val="Tahoma"/>
        <family val="2"/>
      </rPr>
      <t xml:space="preserve">Valoración del Riesgo:
</t>
    </r>
    <r>
      <rPr>
        <sz val="10"/>
        <color theme="1"/>
        <rFont val="Tahoma"/>
        <family val="2"/>
      </rPr>
      <t>* Se subvaloró el Riesgo inherente frente al Riesgo residual ambos están identificados en la misma zona, lo que implica que los controles no son efectivos o son un desgaste administrativo.</t>
    </r>
    <r>
      <rPr>
        <sz val="10"/>
        <rFont val="Tahoma"/>
        <family val="2"/>
      </rPr>
      <t>Tal como se habia observado en el seguimiento anterior.</t>
    </r>
    <r>
      <rPr>
        <sz val="10"/>
        <color theme="1"/>
        <rFont val="Tahoma"/>
        <family val="2"/>
      </rPr>
      <t xml:space="preserve">
</t>
    </r>
    <r>
      <rPr>
        <b/>
        <sz val="10"/>
        <color theme="1"/>
        <rFont val="Tahoma"/>
        <family val="2"/>
      </rPr>
      <t xml:space="preserve">Monitoreo y Revisión: </t>
    </r>
    <r>
      <rPr>
        <sz val="10"/>
        <color theme="1"/>
        <rFont val="Tahoma"/>
        <family val="2"/>
      </rPr>
      <t xml:space="preserve">
* El proceso viene diligenciando los formatos establecidos en el procedimiento.
* La socialización está prevista para realizarse en el segundo semestre de 2018. 
* Las acciones planteadas por el procedo no son conducentes para lograr la no materialización del riesgo identificado por el proceso.
</t>
    </r>
    <r>
      <rPr>
        <b/>
        <sz val="10"/>
        <color theme="1"/>
        <rFont val="Tahoma"/>
        <family val="2"/>
      </rPr>
      <t>Recomendaciones:</t>
    </r>
    <r>
      <rPr>
        <sz val="10"/>
        <color theme="1"/>
        <rFont val="Tahoma"/>
        <family val="2"/>
      </rPr>
      <t xml:space="preserve">
* El proceso debe hacer la medición de la eficacia de las socializaciones realizadas durante el periodo evaluado. 
* Validar que las acciones definidas en el riesgo estén orientadas al cumplimiento o aplicación de los controles.
* Implementar acciones que le permitan al proceso controlar la materialización del riesgo, por lo cual se recomienda aplicar la metodologia establecida para tal fin.</t>
    </r>
    <r>
      <rPr>
        <b/>
        <sz val="10"/>
        <color rgb="FFFF0000"/>
        <rFont val="Tahoma"/>
        <family val="2"/>
      </rPr>
      <t xml:space="preserve">
</t>
    </r>
  </si>
  <si>
    <r>
      <rPr>
        <b/>
        <sz val="10"/>
        <color theme="1"/>
        <rFont val="Tahoma"/>
        <family val="2"/>
      </rPr>
      <t>Valoración del Riesgo:</t>
    </r>
    <r>
      <rPr>
        <sz val="10"/>
        <color theme="1"/>
        <rFont val="Tahoma"/>
        <family val="2"/>
      </rPr>
      <t xml:space="preserve">
* Se subvaloró el Riesgo inherente frente al Riesgo residual ambos están identificados en la misma zona, lo que implica que los controles no son efectivos o son un desgaste administrativo.</t>
    </r>
    <r>
      <rPr>
        <sz val="10"/>
        <rFont val="Tahoma"/>
        <family val="2"/>
      </rPr>
      <t>Tal como se habia observado en el seguimiento anterior.</t>
    </r>
    <r>
      <rPr>
        <sz val="10"/>
        <color theme="1"/>
        <rFont val="Tahoma"/>
        <family val="2"/>
      </rPr>
      <t xml:space="preserve">
</t>
    </r>
    <r>
      <rPr>
        <b/>
        <sz val="10"/>
        <color theme="1"/>
        <rFont val="Tahoma"/>
        <family val="2"/>
      </rPr>
      <t xml:space="preserve">Monitoreo y Revisión: </t>
    </r>
    <r>
      <rPr>
        <sz val="10"/>
        <color theme="1"/>
        <rFont val="Tahoma"/>
        <family val="2"/>
      </rPr>
      <t xml:space="preserve">
* Los días 23 y 27 de abril la dirección de seguridad Vial y Comportamiento del Tránsito, socializo a los funcionarios de la dependencia en los temas de código de ética y código de buen gobierno; no ha cumplido con lo propuesto en la acción ya que lo establecido por el proceso es "Divulgación del Código de Ética a los servidores de la SDM"
* El proceso no hace la medición de la eficacia de las socializaciones realizadas durante el periodo evaluado.
* De igual forma se verifico el diligenciamiento de los formatos establecidos de acuerdo a los puntos de control. 
</t>
    </r>
    <r>
      <rPr>
        <b/>
        <sz val="10"/>
        <color theme="1"/>
        <rFont val="Tahoma"/>
        <family val="2"/>
      </rPr>
      <t>Recomendaciones:</t>
    </r>
    <r>
      <rPr>
        <sz val="10"/>
        <color theme="1"/>
        <rFont val="Tahoma"/>
        <family val="2"/>
      </rPr>
      <t xml:space="preserve">
* Reevaluar los controles definidos pa</t>
    </r>
    <r>
      <rPr>
        <sz val="10"/>
        <rFont val="Tahoma"/>
        <family val="2"/>
      </rPr>
      <t>ra cada uno de los riesgos asociados.
* Validar que las acciones definidas en el riesgo estén orientadas al cumplimiento o aplicación de los controles.
* Implementar acciones que le permitan al proceso controlar la materialización del riesgo, por lo cual se recomienda aplicar la metodologia establecida para tal fin.</t>
    </r>
  </si>
  <si>
    <r>
      <t xml:space="preserve">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lo que se deduce que no se está aplicando bien la metodología de administración del riesgo.</t>
    </r>
    <r>
      <rPr>
        <sz val="10"/>
        <rFont val="Tahoma"/>
        <family val="2"/>
      </rPr>
      <t>Tal como se habia observado en el seguimiento anterior.</t>
    </r>
    <r>
      <rPr>
        <sz val="10"/>
        <color theme="1"/>
        <rFont val="Tahoma"/>
        <family val="2"/>
      </rPr>
      <t xml:space="preserve">
</t>
    </r>
    <r>
      <rPr>
        <b/>
        <sz val="10"/>
        <color theme="1"/>
        <rFont val="Tahoma"/>
        <family val="2"/>
      </rPr>
      <t>Evaluación.</t>
    </r>
    <r>
      <rPr>
        <sz val="10"/>
        <color theme="1"/>
        <rFont val="Tahoma"/>
        <family val="2"/>
      </rPr>
      <t xml:space="preserve">
* El proceso no hace la medición de la eficacia de las socializaciones realizadas durante el periodo evaluado.
</t>
    </r>
    <r>
      <rPr>
        <b/>
        <sz val="10"/>
        <color theme="1"/>
        <rFont val="Tahoma"/>
        <family val="2"/>
      </rPr>
      <t>Recomendaciones:</t>
    </r>
    <r>
      <rPr>
        <sz val="10"/>
        <color theme="1"/>
        <rFont val="Tahoma"/>
        <family val="2"/>
      </rPr>
      <t xml:space="preserve">
* Se recalca que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</si>
  <si>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t xml:space="preserve">
</t>
    </r>
    <r>
      <rPr>
        <b/>
        <sz val="10"/>
        <color theme="1"/>
        <rFont val="Tahoma"/>
        <family val="2"/>
      </rPr>
      <t>Valoración del Riesgo:</t>
    </r>
    <r>
      <rPr>
        <sz val="10"/>
        <color theme="1"/>
        <rFont val="Tahoma"/>
        <family val="2"/>
      </rPr>
      <t xml:space="preserve">
* Se subvaloró el Riesgo inherente frente al Riesgo residual ambos están identificados en la misma zona, lo que implica que los controles no son efectivos o son un desgaste administrativo.</t>
    </r>
    <r>
      <rPr>
        <sz val="10"/>
        <rFont val="Tahoma"/>
        <family val="2"/>
      </rPr>
      <t>Tal como se habia observado en el seguimiento anterior.</t>
    </r>
    <r>
      <rPr>
        <sz val="10"/>
        <color theme="1"/>
        <rFont val="Tahoma"/>
        <family val="2"/>
      </rPr>
      <t xml:space="preserve">
* Las acciones asociadas al control son los mismos controles implementados, lo cual no es coherente con lo establecido en la metodología para la administración de riesgos de la SDM.</t>
    </r>
    <r>
      <rPr>
        <sz val="10"/>
        <rFont val="Tahoma"/>
        <family val="2"/>
      </rPr>
      <t>Tal como se habia observado en el seguimiento anterior.</t>
    </r>
    <r>
      <rPr>
        <sz val="10"/>
        <color theme="1"/>
        <rFont val="Tahoma"/>
        <family val="2"/>
      </rPr>
      <t xml:space="preserve">
</t>
    </r>
    <r>
      <rPr>
        <b/>
        <sz val="10"/>
        <color theme="1"/>
        <rFont val="Tahoma"/>
        <family val="2"/>
      </rPr>
      <t>Evaluación:</t>
    </r>
    <r>
      <rPr>
        <sz val="10"/>
        <color theme="1"/>
        <rFont val="Tahoma"/>
        <family val="2"/>
      </rPr>
      <t xml:space="preserve">
* El proceso no hace la medición de la eficacia de las socializaciones realizadas durante el periodo evaluado.
* No se presenta avance aun de las actividades programadas por el proceso, toda vez que la periodicidad es anual.
</t>
    </r>
    <r>
      <rPr>
        <b/>
        <sz val="10"/>
        <color theme="1"/>
        <rFont val="Tahoma"/>
        <family val="2"/>
      </rPr>
      <t>Recomendaciones:</t>
    </r>
    <r>
      <rPr>
        <sz val="10"/>
        <color theme="1"/>
        <rFont val="Tahoma"/>
        <family val="2"/>
      </rPr>
      <t xml:space="preserve">
*  El proceso no incluyo los riesgos transversales que llegasen a afectar el proceso para que se les de tratamiento y se controle su materialización. 
*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t>
    </r>
  </si>
  <si>
    <r>
      <t xml:space="preserve">
</t>
    </r>
    <r>
      <rPr>
        <b/>
        <sz val="10"/>
        <color theme="1"/>
        <rFont val="Tahoma"/>
        <family val="2"/>
      </rPr>
      <t>Valoración del Riesgo:</t>
    </r>
    <r>
      <rPr>
        <sz val="10"/>
        <color theme="1"/>
        <rFont val="Tahoma"/>
        <family val="2"/>
      </rPr>
      <t xml:space="preserve">
* Se subvaloró el Riesgo inherente frente al Riesgo residual ambos están identificados en la misma zona, lo que implica que los controles no son efectivos o son un desgaste administrativo. </t>
    </r>
    <r>
      <rPr>
        <sz val="10"/>
        <rFont val="Tahoma"/>
        <family val="2"/>
      </rPr>
      <t>Tal como se habia observado en el seguimiento anterior.</t>
    </r>
    <r>
      <rPr>
        <sz val="10"/>
        <color theme="1"/>
        <rFont val="Tahoma"/>
        <family val="2"/>
      </rPr>
      <t xml:space="preserve">
* Las acciones asociadas al control son los mismos controles implementados, lo cual no es coherente con lo establecido en la metodología para la administración</t>
    </r>
    <r>
      <rPr>
        <b/>
        <sz val="10"/>
        <color theme="1"/>
        <rFont val="Tahoma"/>
        <family val="2"/>
      </rPr>
      <t xml:space="preserve"> </t>
    </r>
    <r>
      <rPr>
        <sz val="10"/>
        <color theme="1"/>
        <rFont val="Tahoma"/>
        <family val="2"/>
      </rPr>
      <t>de riesgos de la SDM</t>
    </r>
    <r>
      <rPr>
        <b/>
        <sz val="10"/>
        <color theme="1"/>
        <rFont val="Tahoma"/>
        <family val="2"/>
      </rPr>
      <t xml:space="preserve">. </t>
    </r>
    <r>
      <rPr>
        <sz val="10"/>
        <rFont val="Tahoma"/>
        <family val="2"/>
      </rPr>
      <t>Tal como se habia observado en el seguimiento anterior.</t>
    </r>
    <r>
      <rPr>
        <sz val="10"/>
        <color theme="1"/>
        <rFont val="Tahoma"/>
        <family val="2"/>
      </rPr>
      <t xml:space="preserve">
* Debido a que el tipo de control es preventivo el impacto del riesgo inherente no se debe afectar por tanto debe continuar como Mayor lo que se deduce que no se está aplicando bien la metodología de administración del riesgo.</t>
    </r>
    <r>
      <rPr>
        <sz val="10"/>
        <rFont val="Tahoma"/>
        <family val="2"/>
      </rPr>
      <t>Tal como se habia observado en el seguimiento anterior.</t>
    </r>
    <r>
      <rPr>
        <sz val="10"/>
        <color theme="1"/>
        <rFont val="Tahoma"/>
        <family val="2"/>
      </rPr>
      <t xml:space="preserve">
</t>
    </r>
    <r>
      <rPr>
        <b/>
        <sz val="10"/>
        <color theme="1"/>
        <rFont val="Tahoma"/>
        <family val="2"/>
      </rPr>
      <t>Evaluación:</t>
    </r>
    <r>
      <rPr>
        <sz val="10"/>
        <color theme="1"/>
        <rFont val="Tahoma"/>
        <family val="2"/>
      </rPr>
      <t xml:space="preserve">
* El proceso no hace la medición de la eficacia de las socializaciones realizadas durante el periodo evaluado. 
* Se realizo por parte de la dependencia socialización de los mapas de riesgos de corrupción, manual de funciones y procedimientos del proceso, a los servidores de DTI. 
</t>
    </r>
    <r>
      <rPr>
        <b/>
        <sz val="10"/>
        <color theme="1"/>
        <rFont val="Tahoma"/>
        <family val="2"/>
      </rPr>
      <t>Recomendaciones:</t>
    </r>
    <r>
      <rPr>
        <sz val="10"/>
        <color theme="1"/>
        <rFont val="Tahoma"/>
        <family val="2"/>
      </rPr>
      <t xml:space="preserve">
*  El proceso no incluyo los riesgos transversales que llegasen a afectar el proceso para que se les de tratamiento y se controle su materialización. 
*  Identificar de manera independiente los controles implementados y las acciones asociadas al control a implementar que mitiguen la materialización del riesgo.</t>
    </r>
  </si>
  <si>
    <r>
      <rPr>
        <b/>
        <sz val="10"/>
        <color theme="1"/>
        <rFont val="Tahoma"/>
        <family val="2"/>
      </rPr>
      <t xml:space="preserve">Valoración del Riesgo: </t>
    </r>
    <r>
      <rPr>
        <sz val="10"/>
        <color theme="1"/>
        <rFont val="Tahoma"/>
        <family val="2"/>
      </rPr>
      <t xml:space="preserve">
* Se evidencia aplicación de la metodología descrita en el PV01-PR07 "</t>
    </r>
    <r>
      <rPr>
        <i/>
        <sz val="10"/>
        <color theme="1"/>
        <rFont val="Tahoma"/>
        <family val="2"/>
      </rPr>
      <t>Procedimiento para la administración del riesgo</t>
    </r>
    <r>
      <rPr>
        <sz val="10"/>
        <color theme="1"/>
        <rFont val="Tahoma"/>
        <family val="2"/>
      </rPr>
      <t>" y sus anexos para soportar el análisis y valoración del riesgo. 
* Continua la No Conformidad evidenciada en el seguimiento anterior "</t>
    </r>
    <r>
      <rPr>
        <i/>
        <sz val="10"/>
        <color theme="1"/>
        <rFont val="Tahoma"/>
        <family val="2"/>
      </rPr>
      <t>Las acciones asociadas al control son los mismos controles implementados, lo cual no es coherente con lo establecido en la metodología para la administración de riesgos de la SDM</t>
    </r>
    <r>
      <rPr>
        <sz val="10"/>
        <color theme="1"/>
        <rFont val="Tahoma"/>
        <family val="2"/>
      </rPr>
      <t xml:space="preserve">".
</t>
    </r>
    <r>
      <rPr>
        <b/>
        <sz val="10"/>
        <color theme="1"/>
        <rFont val="Tahoma"/>
        <family val="2"/>
      </rPr>
      <t xml:space="preserve">Monitoreo y Revisión: </t>
    </r>
    <r>
      <rPr>
        <sz val="10"/>
        <color theme="1"/>
        <rFont val="Tahoma"/>
        <family val="2"/>
      </rPr>
      <t xml:space="preserve">
* El proceso está identificando acciones que por normatividad le corresponde hacer, por lo cual no está generando ningún valor agregado para prevenir la materialización del riesgo de corrupción.
* Definir acciones que aporten para evitar la materialización del riesgo de corrupción , toda vez que este control se debe realizar de acuerdo a lo establecidos en los procedimientos contractuales de la entidad.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Revisar las actividades propuestas pues  se considera que las mismas no corresponden  a acciones preventivas.
* Por las implicaciones de los riesgos de corrupción se debe hacer socializaciones a los todos los servidores del código de ética y adicionalmente del código de buen gobierno a los directivos.
* Se deben identificar de manera independiente los controles implementados y las acciones asociadas al control a implementar que mitiguen la materialización del riesgo.
</t>
    </r>
  </si>
  <si>
    <t xml:space="preserve">Actividad pendiente por la transición del código de ética al código de integridad.
Se evidencia la elaboración del estatuto de uditoría interna de la SDM
</t>
  </si>
  <si>
    <t>Se evidencia el acta de socialización del procedimiento  PV01-PR02 Procedimiento de Auditoría Interna y PV01-PR03 Procedimiento para la Evaluación del Sistema de Control Interno al equipo auditor.</t>
  </si>
  <si>
    <t>Se evidencia la elaboración del estatuto de auditoría interna de la SDM</t>
  </si>
  <si>
    <t xml:space="preserve">Actividad pendiente por la transición del código de ética al código de integridad.
Se evidencia la elaboración del estatuto de auditoría interna de la SDM
</t>
  </si>
  <si>
    <t xml:space="preserve">Pendiente de programación 
</t>
  </si>
  <si>
    <t xml:space="preserve">Se evidencia que se revisó el 100% de los informes revisados y aprobados por los auditores, los cuales cumplen con los requisitos de conformidad con criterios de auditoria.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</si>
</sst>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quot;$&quot;\ * #,##0.00_ ;_ &quot;$&quot;\ * \-#,##0.00_ ;_ &quot;$&quot;\ * &quot;-&quot;??_ ;_ @_ "/>
    <numFmt numFmtId="165" formatCode="_-* #,##0\ _€_-;\-* #,##0\ _€_-;_-* &quot;-&quot;??\ _€_-;_-@_-"/>
  </numFmts>
  <fonts count="78"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8"/>
      <name val="Arial"/>
      <family val="2"/>
    </font>
    <font>
      <sz val="10"/>
      <color indexed="8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sz val="11"/>
      <name val="Arial"/>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1"/>
      <color indexed="8"/>
      <name val="Calibri"/>
      <family val="2"/>
    </font>
    <font>
      <u/>
      <sz val="11"/>
      <color indexed="8"/>
      <name val="Calibri"/>
      <family val="2"/>
    </font>
    <font>
      <sz val="8"/>
      <color theme="1"/>
      <name val="Calibri"/>
      <family val="2"/>
      <scheme val="minor"/>
    </font>
    <font>
      <sz val="14"/>
      <color indexed="81"/>
      <name val="Arial"/>
      <family val="2"/>
    </font>
    <font>
      <sz val="14"/>
      <color indexed="81"/>
      <name val="Tahoma"/>
      <family val="2"/>
    </font>
    <font>
      <b/>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sz val="10"/>
      <color rgb="FF000000"/>
      <name val="Arial"/>
      <family val="2"/>
    </font>
    <font>
      <sz val="10"/>
      <name val="Tahoma"/>
      <family val="2"/>
    </font>
    <font>
      <sz val="11"/>
      <color theme="1"/>
      <name val="Calibri"/>
      <family val="2"/>
      <scheme val="minor"/>
    </font>
    <font>
      <sz val="8"/>
      <color theme="1"/>
      <name val="Arial"/>
      <family val="2"/>
    </font>
    <font>
      <b/>
      <sz val="8"/>
      <color theme="1"/>
      <name val="Arial"/>
      <family val="2"/>
    </font>
    <font>
      <b/>
      <sz val="8"/>
      <color theme="1"/>
      <name val="Calibri"/>
      <family val="2"/>
      <scheme val="minor"/>
    </font>
    <font>
      <b/>
      <sz val="12"/>
      <name val="Arial"/>
      <family val="2"/>
    </font>
    <font>
      <sz val="9"/>
      <color theme="1"/>
      <name val="Arial"/>
      <family val="2"/>
    </font>
    <font>
      <sz val="9"/>
      <color theme="1"/>
      <name val="Calibri"/>
      <family val="2"/>
      <scheme val="minor"/>
    </font>
    <font>
      <sz val="9"/>
      <name val="Arial"/>
      <family val="2"/>
    </font>
    <font>
      <u/>
      <sz val="8"/>
      <color theme="1"/>
      <name val="Arial"/>
      <family val="2"/>
    </font>
    <font>
      <b/>
      <u/>
      <sz val="10"/>
      <color theme="1"/>
      <name val="Arial"/>
      <family val="2"/>
    </font>
    <font>
      <b/>
      <i/>
      <u/>
      <sz val="10"/>
      <color theme="1"/>
      <name val="Arial"/>
      <family val="2"/>
    </font>
    <font>
      <u/>
      <sz val="10"/>
      <color theme="1"/>
      <name val="Arial"/>
      <family val="2"/>
    </font>
    <font>
      <b/>
      <sz val="8"/>
      <name val="Arial"/>
      <family val="2"/>
    </font>
    <font>
      <i/>
      <sz val="10"/>
      <color theme="1"/>
      <name val="Tahoma"/>
      <family val="2"/>
    </font>
    <font>
      <sz val="10"/>
      <color rgb="FFFF0000"/>
      <name val="Tahoma"/>
      <family val="2"/>
    </font>
    <font>
      <sz val="10"/>
      <color rgb="FFFF0000"/>
      <name val="Arial"/>
      <family val="2"/>
    </font>
    <font>
      <u/>
      <sz val="10"/>
      <color theme="1"/>
      <name val="Tahoma"/>
      <family val="2"/>
    </font>
    <font>
      <b/>
      <sz val="10"/>
      <color rgb="FFFF0000"/>
      <name val="Arial"/>
      <family val="2"/>
    </font>
    <font>
      <i/>
      <sz val="10"/>
      <name val="Tahoma"/>
      <family val="2"/>
    </font>
    <font>
      <b/>
      <sz val="10"/>
      <color rgb="FFFF0000"/>
      <name val="Tahoma"/>
      <family val="2"/>
    </font>
  </fonts>
  <fills count="37">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9FF33"/>
        <bgColor indexed="64"/>
      </patternFill>
    </fill>
    <fill>
      <patternFill patternType="solid">
        <fgColor theme="9" tint="0.59999389629810485"/>
        <bgColor indexed="64"/>
      </patternFill>
    </fill>
    <fill>
      <patternFill patternType="solid">
        <fgColor rgb="FF0FCFC6"/>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s>
  <cellStyleXfs count="18">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0"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cellStyleXfs>
  <cellXfs count="1773">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2" fillId="17" borderId="4" xfId="0" applyFont="1" applyFill="1" applyBorder="1" applyAlignment="1">
      <alignment horizontal="center" vertical="center"/>
    </xf>
    <xf numFmtId="0" fontId="22" fillId="18" borderId="4" xfId="0" applyFont="1" applyFill="1" applyBorder="1" applyAlignment="1">
      <alignment horizontal="center" vertical="center"/>
    </xf>
    <xf numFmtId="0" fontId="23" fillId="0" borderId="0" xfId="0" applyFont="1" applyProtection="1"/>
    <xf numFmtId="0" fontId="23" fillId="16" borderId="0" xfId="0" applyFont="1" applyFill="1" applyProtection="1"/>
    <xf numFmtId="0" fontId="23" fillId="14" borderId="0" xfId="0" applyFont="1" applyFill="1" applyProtection="1"/>
    <xf numFmtId="0" fontId="23" fillId="14" borderId="0" xfId="0" applyFont="1" applyFill="1" applyBorder="1" applyProtection="1"/>
    <xf numFmtId="0" fontId="23" fillId="14" borderId="5" xfId="0" applyFont="1" applyFill="1" applyBorder="1" applyProtection="1"/>
    <xf numFmtId="0" fontId="23" fillId="14" borderId="1" xfId="0" applyFont="1" applyFill="1" applyBorder="1" applyProtection="1"/>
    <xf numFmtId="0" fontId="23" fillId="0" borderId="1" xfId="0" applyFont="1" applyBorder="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4" fillId="14" borderId="6" xfId="0" applyFont="1" applyFill="1" applyBorder="1" applyAlignment="1">
      <alignment vertical="center"/>
    </xf>
    <xf numFmtId="0" fontId="24" fillId="14" borderId="7" xfId="0" applyFont="1" applyFill="1" applyBorder="1" applyAlignment="1">
      <alignment vertical="center"/>
    </xf>
    <xf numFmtId="0" fontId="24" fillId="14" borderId="8" xfId="0" applyFont="1" applyFill="1" applyBorder="1" applyAlignment="1">
      <alignment vertical="center"/>
    </xf>
    <xf numFmtId="0" fontId="24" fillId="14" borderId="1" xfId="0" applyFont="1" applyFill="1" applyBorder="1" applyAlignment="1">
      <alignment vertical="center"/>
    </xf>
    <xf numFmtId="0" fontId="25" fillId="19" borderId="13" xfId="0" applyFont="1" applyFill="1" applyBorder="1" applyAlignment="1"/>
    <xf numFmtId="0" fontId="25" fillId="19" borderId="14" xfId="0" applyFont="1" applyFill="1" applyBorder="1" applyAlignment="1"/>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2" fillId="14" borderId="3" xfId="0" applyFont="1" applyFill="1" applyBorder="1" applyAlignment="1">
      <alignment horizontal="center"/>
    </xf>
    <xf numFmtId="0" fontId="22" fillId="14" borderId="12" xfId="0" applyFont="1" applyFill="1" applyBorder="1" applyAlignment="1">
      <alignment horizontal="center"/>
    </xf>
    <xf numFmtId="0" fontId="22" fillId="14" borderId="17" xfId="0" applyFont="1" applyFill="1" applyBorder="1" applyAlignment="1">
      <alignment horizontal="center"/>
    </xf>
    <xf numFmtId="0" fontId="22" fillId="14" borderId="18"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7" fillId="14" borderId="0" xfId="0" applyFont="1" applyFill="1"/>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8"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7" fillId="14" borderId="20" xfId="0" applyFont="1" applyFill="1" applyBorder="1" applyAlignment="1">
      <alignment horizontal="center" vertical="center" wrapText="1"/>
    </xf>
    <xf numFmtId="0" fontId="28"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8"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23" fillId="13" borderId="1" xfId="0" applyFont="1" applyFill="1" applyBorder="1" applyProtection="1"/>
    <xf numFmtId="0" fontId="23" fillId="12" borderId="1" xfId="0" applyFont="1" applyFill="1" applyBorder="1" applyProtection="1"/>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23" fillId="23" borderId="0" xfId="0" applyFont="1" applyFill="1" applyProtection="1"/>
    <xf numFmtId="0" fontId="0" fillId="13" borderId="0" xfId="0" applyFill="1"/>
    <xf numFmtId="0" fontId="29" fillId="0" borderId="2" xfId="0" applyFont="1" applyBorder="1" applyAlignment="1">
      <alignment horizontal="center"/>
    </xf>
    <xf numFmtId="0" fontId="29" fillId="0" borderId="23" xfId="0" applyFont="1" applyBorder="1"/>
    <xf numFmtId="0" fontId="29" fillId="0" borderId="3" xfId="0" applyFont="1" applyBorder="1" applyAlignment="1">
      <alignment horizontal="center"/>
    </xf>
    <xf numFmtId="0" fontId="29" fillId="0" borderId="17" xfId="0" applyFont="1" applyBorder="1"/>
    <xf numFmtId="0" fontId="26" fillId="0" borderId="26" xfId="0" applyFont="1" applyBorder="1" applyAlignment="1">
      <alignment horizontal="center"/>
    </xf>
    <xf numFmtId="0" fontId="26" fillId="0" borderId="27" xfId="0" applyFont="1" applyBorder="1" applyAlignment="1">
      <alignment horizontal="center"/>
    </xf>
    <xf numFmtId="0" fontId="27" fillId="0" borderId="22" xfId="0" applyFont="1" applyBorder="1"/>
    <xf numFmtId="0" fontId="29" fillId="0" borderId="22" xfId="0" applyFont="1" applyBorder="1"/>
    <xf numFmtId="0" fontId="0" fillId="0" borderId="25" xfId="0" applyBorder="1"/>
    <xf numFmtId="0" fontId="27" fillId="0" borderId="0" xfId="0" applyFont="1" applyBorder="1"/>
    <xf numFmtId="0" fontId="29" fillId="0" borderId="0" xfId="0" applyFont="1" applyBorder="1"/>
    <xf numFmtId="0" fontId="30" fillId="0" borderId="0" xfId="0" applyFont="1" applyBorder="1"/>
    <xf numFmtId="0" fontId="0" fillId="0" borderId="27" xfId="0" applyBorder="1"/>
    <xf numFmtId="0" fontId="27" fillId="0" borderId="28" xfId="0" applyFont="1" applyBorder="1"/>
    <xf numFmtId="0" fontId="29" fillId="0" borderId="28" xfId="0" applyFont="1" applyBorder="1"/>
    <xf numFmtId="0" fontId="0" fillId="0" borderId="29" xfId="0" applyBorder="1"/>
    <xf numFmtId="0" fontId="29" fillId="0" borderId="1" xfId="0" applyFont="1" applyBorder="1" applyAlignment="1">
      <alignment horizontal="center"/>
    </xf>
    <xf numFmtId="0" fontId="29" fillId="0" borderId="12" xfId="0" applyFont="1" applyBorder="1" applyAlignment="1">
      <alignment horizontal="center"/>
    </xf>
    <xf numFmtId="0" fontId="0" fillId="0" borderId="1" xfId="0" applyBorder="1"/>
    <xf numFmtId="0" fontId="0" fillId="0" borderId="0" xfId="0" quotePrefix="1"/>
    <xf numFmtId="0" fontId="15" fillId="20" borderId="4" xfId="0" applyFont="1" applyFill="1" applyBorder="1" applyAlignment="1" applyProtection="1">
      <alignment horizontal="center" vertical="center" wrapText="1"/>
      <protection hidden="1"/>
    </xf>
    <xf numFmtId="0" fontId="10" fillId="12" borderId="4" xfId="0" applyFont="1" applyFill="1" applyBorder="1" applyAlignment="1">
      <alignment horizontal="center" vertical="center" wrapText="1"/>
    </xf>
    <xf numFmtId="0" fontId="4" fillId="13" borderId="24" xfId="12" applyFont="1" applyFill="1" applyBorder="1" applyAlignment="1" applyProtection="1">
      <alignment vertical="center"/>
    </xf>
    <xf numFmtId="0" fontId="9" fillId="12" borderId="24" xfId="12" applyFont="1" applyFill="1" applyBorder="1" applyAlignment="1" applyProtection="1">
      <alignment vertical="center"/>
    </xf>
    <xf numFmtId="0" fontId="9" fillId="12" borderId="24" xfId="12" applyFont="1" applyFill="1" applyBorder="1" applyAlignment="1" applyProtection="1">
      <alignment vertical="center" wrapText="1"/>
    </xf>
    <xf numFmtId="0" fontId="23" fillId="13" borderId="0" xfId="0" applyFont="1" applyFill="1" applyProtection="1"/>
    <xf numFmtId="0" fontId="0" fillId="12" borderId="0" xfId="0" applyFill="1"/>
    <xf numFmtId="0" fontId="23" fillId="15" borderId="0" xfId="0" applyFont="1" applyFill="1" applyProtection="1"/>
    <xf numFmtId="0" fontId="15" fillId="20" borderId="4" xfId="0" applyFont="1" applyFill="1" applyBorder="1" applyAlignment="1" applyProtection="1">
      <alignment horizontal="center" vertical="center" wrapText="1"/>
    </xf>
    <xf numFmtId="0" fontId="29" fillId="0" borderId="19" xfId="0" applyFont="1" applyBorder="1" applyAlignment="1">
      <alignment horizontal="center"/>
    </xf>
    <xf numFmtId="0" fontId="28" fillId="24" borderId="50" xfId="0" applyFont="1" applyFill="1" applyBorder="1" applyAlignment="1">
      <alignment horizontal="center"/>
    </xf>
    <xf numFmtId="0" fontId="28" fillId="24" borderId="24" xfId="0" applyFont="1" applyFill="1" applyBorder="1" applyAlignment="1">
      <alignment horizontal="center"/>
    </xf>
    <xf numFmtId="0" fontId="28" fillId="24" borderId="53" xfId="0" applyFont="1" applyFill="1" applyBorder="1" applyAlignment="1">
      <alignment horizontal="center"/>
    </xf>
    <xf numFmtId="0" fontId="0" fillId="0" borderId="2" xfId="0" applyBorder="1"/>
    <xf numFmtId="0" fontId="22" fillId="0" borderId="0" xfId="0" applyFont="1"/>
    <xf numFmtId="0" fontId="26" fillId="0" borderId="35" xfId="0" applyFont="1" applyBorder="1" applyAlignment="1">
      <alignment horizontal="center"/>
    </xf>
    <xf numFmtId="0" fontId="26" fillId="0" borderId="29" xfId="0" applyFont="1" applyBorder="1" applyAlignment="1">
      <alignment horizontal="center"/>
    </xf>
    <xf numFmtId="0" fontId="29" fillId="0" borderId="51" xfId="0" applyFont="1" applyBorder="1" applyAlignment="1">
      <alignment horizontal="center"/>
    </xf>
    <xf numFmtId="0" fontId="29" fillId="0" borderId="20" xfId="0" applyFont="1" applyBorder="1"/>
    <xf numFmtId="0" fontId="29" fillId="0" borderId="2" xfId="0" applyFont="1" applyBorder="1" applyAlignment="1">
      <alignment horizontal="center" vertical="center"/>
    </xf>
    <xf numFmtId="0" fontId="26" fillId="24" borderId="43" xfId="0" applyFont="1" applyFill="1" applyBorder="1" applyAlignment="1">
      <alignment vertical="top" wrapText="1"/>
    </xf>
    <xf numFmtId="0" fontId="26" fillId="24" borderId="52" xfId="0" applyFont="1" applyFill="1" applyBorder="1" applyAlignment="1">
      <alignment vertical="top" wrapText="1"/>
    </xf>
    <xf numFmtId="0" fontId="26" fillId="24" borderId="52" xfId="0" applyFont="1" applyFill="1" applyBorder="1" applyAlignment="1">
      <alignment horizontal="center" vertical="center" wrapText="1"/>
    </xf>
    <xf numFmtId="0" fontId="39" fillId="24" borderId="52"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9" fillId="0" borderId="19" xfId="0" applyFont="1" applyBorder="1" applyAlignment="1">
      <alignment wrapText="1"/>
    </xf>
    <xf numFmtId="0" fontId="38" fillId="0" borderId="0" xfId="0" applyFont="1" applyAlignment="1">
      <alignment horizontal="center"/>
    </xf>
    <xf numFmtId="0" fontId="29" fillId="0" borderId="1" xfId="0" applyFont="1" applyBorder="1" applyAlignment="1">
      <alignment wrapText="1"/>
    </xf>
    <xf numFmtId="0" fontId="29" fillId="0" borderId="12" xfId="0" applyFont="1" applyBorder="1" applyAlignment="1"/>
    <xf numFmtId="0" fontId="23" fillId="14" borderId="30" xfId="0" applyFont="1" applyFill="1" applyBorder="1" applyAlignment="1" applyProtection="1"/>
    <xf numFmtId="0" fontId="23" fillId="14" borderId="6" xfId="0" applyFont="1" applyFill="1" applyBorder="1" applyAlignment="1" applyProtection="1"/>
    <xf numFmtId="0" fontId="23" fillId="14" borderId="7" xfId="0" applyFont="1" applyFill="1" applyBorder="1" applyAlignment="1" applyProtection="1"/>
    <xf numFmtId="0" fontId="23" fillId="14" borderId="8" xfId="0" applyFont="1" applyFill="1" applyBorder="1" applyAlignment="1" applyProtection="1"/>
    <xf numFmtId="0" fontId="23" fillId="14" borderId="30" xfId="0" applyFont="1" applyFill="1" applyBorder="1" applyProtection="1"/>
    <xf numFmtId="0" fontId="23" fillId="14" borderId="6" xfId="0" applyFont="1" applyFill="1" applyBorder="1" applyProtection="1"/>
    <xf numFmtId="0" fontId="23" fillId="14" borderId="7" xfId="0" applyFont="1" applyFill="1" applyBorder="1" applyProtection="1"/>
    <xf numFmtId="0" fontId="23" fillId="14" borderId="8" xfId="0" applyFont="1" applyFill="1" applyBorder="1" applyProtection="1"/>
    <xf numFmtId="0" fontId="23" fillId="14" borderId="33" xfId="0" applyFont="1" applyFill="1" applyBorder="1" applyAlignment="1" applyProtection="1"/>
    <xf numFmtId="0" fontId="23" fillId="14" borderId="33" xfId="0" applyFont="1" applyFill="1" applyBorder="1" applyProtection="1"/>
    <xf numFmtId="0" fontId="23" fillId="14" borderId="59" xfId="0" applyFont="1" applyFill="1" applyBorder="1" applyAlignment="1" applyProtection="1"/>
    <xf numFmtId="0" fontId="23" fillId="14" borderId="59" xfId="0" applyFont="1" applyFill="1" applyBorder="1" applyProtection="1"/>
    <xf numFmtId="0" fontId="23" fillId="0" borderId="6" xfId="0" applyFont="1" applyBorder="1" applyProtection="1"/>
    <xf numFmtId="0" fontId="23" fillId="0" borderId="7" xfId="0" applyFont="1" applyBorder="1" applyProtection="1"/>
    <xf numFmtId="0" fontId="23" fillId="0" borderId="8" xfId="0" applyFont="1" applyBorder="1" applyProtection="1"/>
    <xf numFmtId="0" fontId="23" fillId="0" borderId="33" xfId="0" applyFont="1" applyBorder="1" applyProtection="1"/>
    <xf numFmtId="0" fontId="23" fillId="0" borderId="30" xfId="0" applyFont="1" applyBorder="1" applyProtection="1"/>
    <xf numFmtId="0" fontId="23" fillId="0" borderId="59" xfId="0" applyFont="1" applyBorder="1" applyProtection="1"/>
    <xf numFmtId="0" fontId="23" fillId="0" borderId="45" xfId="0" applyFont="1" applyBorder="1" applyProtection="1"/>
    <xf numFmtId="0" fontId="25" fillId="14" borderId="6" xfId="0" applyFont="1" applyFill="1" applyBorder="1" applyAlignment="1"/>
    <xf numFmtId="0" fontId="22" fillId="14" borderId="7" xfId="0" applyFont="1" applyFill="1" applyBorder="1" applyAlignment="1"/>
    <xf numFmtId="0" fontId="25" fillId="14" borderId="33" xfId="0" applyFont="1" applyFill="1" applyBorder="1" applyAlignment="1"/>
    <xf numFmtId="0" fontId="22" fillId="14" borderId="30" xfId="0" applyFont="1" applyFill="1" applyBorder="1" applyAlignment="1"/>
    <xf numFmtId="0" fontId="23" fillId="0" borderId="40" xfId="0" applyFont="1" applyBorder="1" applyProtection="1"/>
    <xf numFmtId="0" fontId="23" fillId="0" borderId="33" xfId="0" applyFont="1" applyBorder="1" applyAlignment="1" applyProtection="1">
      <alignment vertical="top"/>
    </xf>
    <xf numFmtId="0" fontId="0" fillId="14" borderId="0" xfId="0" applyFill="1" applyBorder="1" applyAlignment="1">
      <alignment vertical="center"/>
    </xf>
    <xf numFmtId="0" fontId="46" fillId="14" borderId="6" xfId="0" applyFont="1" applyFill="1" applyBorder="1" applyAlignment="1">
      <alignment horizontal="center" vertical="center"/>
    </xf>
    <xf numFmtId="0" fontId="46" fillId="14" borderId="7" xfId="0" applyFont="1" applyFill="1" applyBorder="1" applyAlignment="1">
      <alignment horizontal="center" vertical="center" wrapText="1"/>
    </xf>
    <xf numFmtId="0" fontId="46" fillId="14" borderId="8" xfId="0" applyFont="1" applyFill="1" applyBorder="1" applyAlignment="1">
      <alignment horizontal="center" vertical="center"/>
    </xf>
    <xf numFmtId="0" fontId="7" fillId="14" borderId="6" xfId="0" applyFont="1" applyFill="1" applyBorder="1" applyAlignment="1">
      <alignment vertical="center"/>
    </xf>
    <xf numFmtId="0" fontId="2" fillId="0" borderId="0" xfId="0" applyFont="1" applyProtection="1"/>
    <xf numFmtId="0" fontId="7" fillId="14" borderId="7" xfId="0" applyFont="1" applyFill="1" applyBorder="1" applyAlignment="1">
      <alignment vertical="center"/>
    </xf>
    <xf numFmtId="0" fontId="7" fillId="14" borderId="8" xfId="0" applyFont="1" applyFill="1" applyBorder="1" applyAlignment="1">
      <alignment vertical="center"/>
    </xf>
    <xf numFmtId="0" fontId="26" fillId="24" borderId="4" xfId="0" applyFont="1" applyFill="1" applyBorder="1" applyAlignment="1">
      <alignment horizontal="center" vertical="center" wrapText="1"/>
    </xf>
    <xf numFmtId="0" fontId="27" fillId="0" borderId="3" xfId="0" applyFont="1" applyBorder="1" applyAlignment="1" applyProtection="1">
      <alignment vertical="center" wrapText="1"/>
      <protection hidden="1"/>
    </xf>
    <xf numFmtId="0" fontId="29" fillId="0" borderId="12" xfId="0" applyFont="1" applyBorder="1" applyAlignment="1">
      <alignment wrapText="1"/>
    </xf>
    <xf numFmtId="0" fontId="27" fillId="0" borderId="18" xfId="0" applyFont="1" applyBorder="1" applyAlignment="1" applyProtection="1">
      <alignment vertical="center" wrapText="1"/>
      <protection hidden="1"/>
    </xf>
    <xf numFmtId="0" fontId="27" fillId="0" borderId="2" xfId="0" applyFont="1" applyBorder="1" applyAlignment="1" applyProtection="1">
      <alignment vertical="center" wrapText="1"/>
      <protection hidden="1"/>
    </xf>
    <xf numFmtId="0" fontId="0" fillId="0" borderId="0" xfId="0" applyBorder="1"/>
    <xf numFmtId="0" fontId="0" fillId="14" borderId="0" xfId="0" applyFill="1" applyBorder="1" applyAlignment="1">
      <alignment horizontal="center" vertical="center"/>
    </xf>
    <xf numFmtId="0" fontId="24" fillId="14" borderId="0" xfId="0" applyFont="1" applyFill="1" applyBorder="1" applyAlignment="1">
      <alignment vertical="center"/>
    </xf>
    <xf numFmtId="0" fontId="22" fillId="14" borderId="0" xfId="0" applyFont="1" applyFill="1" applyBorder="1" applyAlignment="1">
      <alignment horizontal="center" vertical="center"/>
    </xf>
    <xf numFmtId="0" fontId="24" fillId="14" borderId="31" xfId="0" applyFont="1" applyFill="1" applyBorder="1" applyAlignment="1">
      <alignment vertical="center"/>
    </xf>
    <xf numFmtId="0" fontId="24" fillId="14" borderId="32" xfId="0" applyFont="1" applyFill="1" applyBorder="1" applyAlignment="1">
      <alignment vertical="center"/>
    </xf>
    <xf numFmtId="0" fontId="29" fillId="20" borderId="4" xfId="14" applyFont="1" applyFill="1" applyBorder="1" applyAlignment="1" applyProtection="1">
      <alignment horizontal="center" vertical="center" wrapText="1"/>
    </xf>
    <xf numFmtId="0" fontId="29" fillId="20" borderId="4" xfId="0" applyFont="1" applyFill="1" applyBorder="1" applyAlignment="1" applyProtection="1">
      <alignment horizontal="center" vertical="center" wrapText="1"/>
    </xf>
    <xf numFmtId="0" fontId="29" fillId="33" borderId="4" xfId="0" applyFont="1" applyFill="1" applyBorder="1" applyAlignment="1" applyProtection="1">
      <alignment horizontal="center" vertical="center" wrapText="1"/>
    </xf>
    <xf numFmtId="0" fontId="23" fillId="0" borderId="55" xfId="0" applyFont="1" applyBorder="1" applyProtection="1"/>
    <xf numFmtId="0" fontId="55" fillId="12" borderId="0" xfId="0" applyFont="1" applyFill="1" applyAlignment="1" applyProtection="1">
      <alignment horizontal="center" vertical="center"/>
    </xf>
    <xf numFmtId="0" fontId="54" fillId="0" borderId="0" xfId="0" applyFont="1" applyAlignment="1" applyProtection="1">
      <alignment horizontal="center" vertical="center"/>
    </xf>
    <xf numFmtId="0" fontId="55" fillId="13" borderId="0" xfId="0" applyFont="1" applyFill="1" applyAlignment="1" applyProtection="1">
      <alignment horizontal="center" vertical="center"/>
    </xf>
    <xf numFmtId="0" fontId="55" fillId="35" borderId="0" xfId="0" applyFont="1" applyFill="1" applyAlignment="1" applyProtection="1">
      <alignment horizontal="center" vertical="center"/>
    </xf>
    <xf numFmtId="0" fontId="55" fillId="16" borderId="0" xfId="0" applyFont="1" applyFill="1" applyAlignment="1" applyProtection="1">
      <alignment horizontal="center" vertical="center"/>
    </xf>
    <xf numFmtId="0" fontId="22" fillId="15"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54" fillId="12" borderId="1" xfId="0" applyFont="1" applyFill="1" applyBorder="1" applyAlignment="1" applyProtection="1">
      <alignment horizontal="center"/>
    </xf>
    <xf numFmtId="0" fontId="53" fillId="16" borderId="1" xfId="0" applyFont="1" applyFill="1" applyBorder="1" applyAlignment="1">
      <alignment horizontal="center" vertical="center" wrapText="1"/>
    </xf>
    <xf numFmtId="0" fontId="27" fillId="0" borderId="19"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hidden="1"/>
    </xf>
    <xf numFmtId="0" fontId="27"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hidden="1"/>
    </xf>
    <xf numFmtId="0" fontId="2" fillId="14" borderId="6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14" borderId="36" xfId="0" applyFont="1" applyFill="1" applyBorder="1" applyAlignment="1" applyProtection="1">
      <alignment horizontal="center" vertical="center" wrapText="1"/>
    </xf>
    <xf numFmtId="0" fontId="15" fillId="33" borderId="4"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14" borderId="33" xfId="0" applyFont="1" applyFill="1" applyBorder="1" applyAlignment="1" applyProtection="1">
      <alignment horizontal="center" vertical="center" wrapText="1"/>
      <protection locked="0"/>
    </xf>
    <xf numFmtId="0" fontId="27" fillId="14" borderId="22"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xf>
    <xf numFmtId="0" fontId="23" fillId="0" borderId="39" xfId="0" applyFont="1" applyBorder="1" applyProtection="1"/>
    <xf numFmtId="0" fontId="23" fillId="0" borderId="0" xfId="0" applyFont="1" applyBorder="1" applyProtection="1"/>
    <xf numFmtId="0" fontId="23" fillId="0" borderId="26" xfId="0" applyFont="1" applyBorder="1" applyProtection="1"/>
    <xf numFmtId="0" fontId="2" fillId="0" borderId="7" xfId="0" applyFont="1" applyBorder="1" applyAlignment="1" applyProtection="1">
      <alignment horizontal="center" vertical="center"/>
    </xf>
    <xf numFmtId="0" fontId="27" fillId="14" borderId="33" xfId="0" applyFont="1" applyFill="1" applyBorder="1" applyAlignment="1" applyProtection="1">
      <alignment horizontal="center" vertical="center" wrapText="1"/>
    </xf>
    <xf numFmtId="0" fontId="27" fillId="14" borderId="9" xfId="0" applyFont="1" applyFill="1" applyBorder="1" applyAlignment="1" applyProtection="1">
      <alignment horizontal="center" vertical="center" wrapText="1"/>
      <protection locked="0"/>
    </xf>
    <xf numFmtId="0" fontId="27" fillId="14" borderId="56"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xf>
    <xf numFmtId="0" fontId="27" fillId="14" borderId="10" xfId="0" applyFont="1" applyFill="1" applyBorder="1" applyAlignment="1" applyProtection="1">
      <alignment horizontal="center" vertical="center" wrapText="1"/>
      <protection locked="0"/>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7" fillId="0" borderId="7" xfId="0" applyFont="1" applyFill="1" applyBorder="1" applyAlignment="1" applyProtection="1">
      <alignment horizontal="center" vertical="center" wrapText="1"/>
      <protection locked="0"/>
    </xf>
    <xf numFmtId="0" fontId="23" fillId="14" borderId="7" xfId="0" applyFont="1" applyFill="1" applyBorder="1" applyAlignment="1" applyProtection="1">
      <alignment horizontal="center" vertical="center" wrapText="1"/>
    </xf>
    <xf numFmtId="0" fontId="2" fillId="14" borderId="8" xfId="0" applyFont="1" applyFill="1" applyBorder="1" applyAlignment="1" applyProtection="1">
      <alignment vertical="center" wrapText="1"/>
      <protection locked="0"/>
    </xf>
    <xf numFmtId="9" fontId="27" fillId="0" borderId="7" xfId="0" applyNumberFormat="1" applyFont="1" applyBorder="1" applyAlignment="1" applyProtection="1">
      <alignment horizontal="center" vertical="center"/>
    </xf>
    <xf numFmtId="0" fontId="23" fillId="14" borderId="6" xfId="0" applyFont="1" applyFill="1" applyBorder="1" applyAlignment="1" applyProtection="1">
      <alignment horizontal="center" vertical="center" wrapText="1"/>
    </xf>
    <xf numFmtId="9" fontId="2" fillId="0" borderId="54" xfId="0" applyNumberFormat="1" applyFont="1" applyBorder="1" applyAlignment="1" applyProtection="1">
      <alignment horizontal="center" vertical="center"/>
    </xf>
    <xf numFmtId="0" fontId="27" fillId="0" borderId="7" xfId="0" applyFont="1" applyFill="1" applyBorder="1" applyAlignment="1" applyProtection="1">
      <alignment horizontal="justify" vertical="center" wrapText="1"/>
      <protection locked="0"/>
    </xf>
    <xf numFmtId="0" fontId="2" fillId="0" borderId="0" xfId="0" applyFont="1" applyBorder="1" applyAlignment="1" applyProtection="1">
      <alignment horizontal="center" vertical="center" wrapText="1"/>
      <protection locked="0"/>
    </xf>
    <xf numFmtId="1" fontId="2" fillId="0" borderId="0" xfId="0" applyNumberFormat="1" applyFont="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xf>
    <xf numFmtId="0" fontId="2" fillId="0" borderId="28" xfId="0"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1" fontId="2" fillId="0" borderId="45" xfId="0" applyNumberFormat="1" applyFont="1" applyBorder="1" applyAlignment="1" applyProtection="1">
      <alignment horizontal="center" vertical="center" wrapText="1"/>
      <protection locked="0"/>
    </xf>
    <xf numFmtId="0" fontId="23" fillId="0" borderId="54" xfId="0" applyFont="1" applyBorder="1" applyProtection="1"/>
    <xf numFmtId="0" fontId="2" fillId="14" borderId="6" xfId="0" applyFont="1" applyFill="1" applyBorder="1" applyAlignment="1" applyProtection="1">
      <alignment horizontal="center" vertical="center" wrapText="1"/>
      <protection hidden="1"/>
    </xf>
    <xf numFmtId="0" fontId="27" fillId="14" borderId="6"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27" fillId="0" borderId="50"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wrapText="1"/>
      <protection hidden="1"/>
    </xf>
    <xf numFmtId="0" fontId="2" fillId="0" borderId="73"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justify" vertical="top" wrapText="1"/>
      <protection locked="0"/>
    </xf>
    <xf numFmtId="0" fontId="27" fillId="14" borderId="55"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9" fontId="27" fillId="0" borderId="4" xfId="0" applyNumberFormat="1" applyFont="1" applyBorder="1" applyAlignment="1" applyProtection="1">
      <alignment horizontal="center" vertical="center"/>
    </xf>
    <xf numFmtId="14" fontId="2" fillId="0" borderId="56" xfId="0" applyNumberFormat="1"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3" fillId="14" borderId="26" xfId="0" applyFont="1" applyFill="1" applyBorder="1" applyProtection="1"/>
    <xf numFmtId="0" fontId="29" fillId="0" borderId="1" xfId="0" applyFont="1" applyBorder="1" applyAlignment="1">
      <alignment horizontal="center" vertical="center"/>
    </xf>
    <xf numFmtId="0" fontId="29" fillId="0" borderId="1" xfId="0" applyFont="1" applyBorder="1"/>
    <xf numFmtId="0" fontId="2" fillId="0" borderId="56" xfId="0" applyFont="1" applyFill="1" applyBorder="1" applyAlignment="1" applyProtection="1">
      <alignment horizontal="center" vertical="center" wrapText="1"/>
    </xf>
    <xf numFmtId="9" fontId="2" fillId="0" borderId="25" xfId="0" applyNumberFormat="1" applyFont="1" applyFill="1" applyBorder="1" applyAlignment="1" applyProtection="1">
      <alignment horizontal="center" vertical="center"/>
    </xf>
    <xf numFmtId="9" fontId="2" fillId="0" borderId="10"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7" fillId="0" borderId="45" xfId="0" applyFont="1" applyBorder="1" applyAlignment="1" applyProtection="1">
      <alignment horizontal="center" vertical="center"/>
    </xf>
    <xf numFmtId="0" fontId="27" fillId="0" borderId="9" xfId="0" applyFont="1" applyBorder="1" applyAlignment="1" applyProtection="1">
      <alignment horizontal="center" vertical="center"/>
    </xf>
    <xf numFmtId="9" fontId="27" fillId="14" borderId="9" xfId="0" applyNumberFormat="1" applyFont="1" applyFill="1" applyBorder="1" applyAlignment="1" applyProtection="1">
      <alignment horizontal="center" vertical="center" wrapText="1"/>
    </xf>
    <xf numFmtId="9" fontId="27" fillId="14" borderId="10" xfId="0" applyNumberFormat="1" applyFont="1" applyFill="1" applyBorder="1" applyAlignment="1" applyProtection="1">
      <alignment horizontal="center" vertical="center" wrapText="1"/>
    </xf>
    <xf numFmtId="14" fontId="27" fillId="0" borderId="10" xfId="0" applyNumberFormat="1" applyFont="1" applyFill="1" applyBorder="1" applyAlignment="1" applyProtection="1">
      <alignment horizontal="center" vertical="center" wrapText="1"/>
    </xf>
    <xf numFmtId="0" fontId="29" fillId="0" borderId="1" xfId="0" applyFont="1" applyBorder="1" applyAlignment="1">
      <alignment horizontal="center" vertical="center" wrapText="1"/>
    </xf>
    <xf numFmtId="0" fontId="2" fillId="0" borderId="55"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14" borderId="33"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xf>
    <xf numFmtId="0" fontId="2" fillId="0" borderId="7" xfId="0" applyFont="1" applyBorder="1" applyAlignment="1" applyProtection="1">
      <alignment horizontal="center" vertical="center" wrapText="1"/>
      <protection hidden="1"/>
    </xf>
    <xf numFmtId="0" fontId="2" fillId="14" borderId="7"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0" borderId="73" xfId="0" applyFont="1" applyFill="1" applyBorder="1" applyAlignment="1" applyProtection="1">
      <alignment horizontal="center" vertical="center" wrapText="1"/>
      <protection locked="0"/>
    </xf>
    <xf numFmtId="0" fontId="29" fillId="0" borderId="1" xfId="0" applyFont="1" applyBorder="1" applyAlignment="1">
      <alignment horizontal="center" vertical="center"/>
    </xf>
    <xf numFmtId="0" fontId="27" fillId="0" borderId="9" xfId="0" applyFont="1" applyBorder="1" applyAlignment="1" applyProtection="1">
      <alignment horizontal="center" vertical="center" wrapText="1"/>
      <protection hidden="1"/>
    </xf>
    <xf numFmtId="0" fontId="2" fillId="0" borderId="60" xfId="0" applyFont="1" applyFill="1" applyBorder="1" applyAlignment="1" applyProtection="1">
      <alignment horizontal="center" vertical="center" wrapText="1"/>
    </xf>
    <xf numFmtId="0" fontId="2" fillId="14" borderId="55" xfId="0" applyFont="1" applyFill="1" applyBorder="1" applyAlignment="1" applyProtection="1">
      <alignment horizontal="justify" vertical="top" wrapText="1"/>
      <protection locked="0"/>
    </xf>
    <xf numFmtId="0" fontId="2" fillId="14" borderId="66"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xf>
    <xf numFmtId="0" fontId="2" fillId="0" borderId="34" xfId="0" applyFont="1" applyFill="1" applyBorder="1" applyAlignment="1" applyProtection="1">
      <alignment horizontal="justify" vertical="center" wrapText="1"/>
      <protection locked="0"/>
    </xf>
    <xf numFmtId="0" fontId="2" fillId="0" borderId="34" xfId="0" applyFont="1" applyFill="1" applyBorder="1" applyAlignment="1" applyProtection="1">
      <alignment horizontal="center" vertical="center" wrapText="1"/>
      <protection locked="0"/>
    </xf>
    <xf numFmtId="9" fontId="2" fillId="0" borderId="54" xfId="0" applyNumberFormat="1"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23" fillId="0" borderId="4" xfId="0" applyFont="1" applyBorder="1" applyProtection="1"/>
    <xf numFmtId="0" fontId="23" fillId="0" borderId="22" xfId="0" applyFont="1" applyBorder="1" applyProtection="1"/>
    <xf numFmtId="0" fontId="23" fillId="14" borderId="35" xfId="0" applyFont="1" applyFill="1" applyBorder="1" applyProtection="1"/>
    <xf numFmtId="0" fontId="27" fillId="14" borderId="7" xfId="0" applyFont="1" applyFill="1" applyBorder="1" applyAlignment="1" applyProtection="1">
      <alignment horizontal="justify" vertical="center" wrapText="1"/>
      <protection locked="0"/>
    </xf>
    <xf numFmtId="0" fontId="23" fillId="14" borderId="39" xfId="0" applyFont="1" applyFill="1" applyBorder="1" applyProtection="1"/>
    <xf numFmtId="0" fontId="23" fillId="14" borderId="40" xfId="0" applyFont="1" applyFill="1" applyBorder="1" applyProtection="1"/>
    <xf numFmtId="0" fontId="23" fillId="14" borderId="55" xfId="0" applyFont="1" applyFill="1" applyBorder="1" applyProtection="1"/>
    <xf numFmtId="0" fontId="23" fillId="14" borderId="45" xfId="0" applyFont="1" applyFill="1" applyBorder="1" applyProtection="1"/>
    <xf numFmtId="0" fontId="23" fillId="14" borderId="28" xfId="0" applyFont="1" applyFill="1" applyBorder="1" applyProtection="1"/>
    <xf numFmtId="0" fontId="27" fillId="0" borderId="51" xfId="0" applyFont="1" applyFill="1" applyBorder="1" applyAlignment="1" applyProtection="1">
      <alignment horizontal="center" vertical="center" wrapText="1"/>
      <protection hidden="1"/>
    </xf>
    <xf numFmtId="0" fontId="27" fillId="0" borderId="66" xfId="0" applyFont="1" applyFill="1" applyBorder="1" applyAlignment="1" applyProtection="1">
      <alignment horizontal="center" vertical="center" wrapText="1"/>
      <protection hidden="1"/>
    </xf>
    <xf numFmtId="14" fontId="27" fillId="0" borderId="54" xfId="0" applyNumberFormat="1" applyFont="1" applyFill="1" applyBorder="1" applyAlignment="1" applyProtection="1">
      <alignment horizontal="center" vertical="center" wrapText="1"/>
    </xf>
    <xf numFmtId="0" fontId="27" fillId="0" borderId="34" xfId="0" applyFont="1" applyFill="1" applyBorder="1" applyAlignment="1" applyProtection="1">
      <alignment horizontal="center" vertical="center" wrapText="1"/>
      <protection hidden="1"/>
    </xf>
    <xf numFmtId="14" fontId="27" fillId="0" borderId="70" xfId="0" applyNumberFormat="1"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wrapText="1"/>
      <protection hidden="1"/>
    </xf>
    <xf numFmtId="0" fontId="23" fillId="14" borderId="55" xfId="0" applyFont="1" applyFill="1" applyBorder="1" applyAlignment="1" applyProtection="1">
      <alignment horizontal="center" vertical="center"/>
    </xf>
    <xf numFmtId="9" fontId="27" fillId="14" borderId="5" xfId="0" applyNumberFormat="1" applyFont="1" applyFill="1" applyBorder="1" applyAlignment="1" applyProtection="1">
      <alignment horizontal="center" vertical="center" wrapText="1"/>
    </xf>
    <xf numFmtId="9" fontId="2" fillId="0" borderId="10" xfId="0" applyNumberFormat="1" applyFont="1" applyBorder="1" applyAlignment="1" applyProtection="1">
      <alignment horizontal="center" vertical="center"/>
    </xf>
    <xf numFmtId="9" fontId="2" fillId="14" borderId="54"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wrapText="1"/>
    </xf>
    <xf numFmtId="0" fontId="2" fillId="36" borderId="55" xfId="0" applyFont="1" applyFill="1" applyBorder="1" applyAlignment="1" applyProtection="1">
      <alignment vertical="center" wrapText="1"/>
      <protection locked="0"/>
    </xf>
    <xf numFmtId="1" fontId="2" fillId="36" borderId="55" xfId="0" applyNumberFormat="1" applyFont="1" applyFill="1" applyBorder="1" applyAlignment="1" applyProtection="1">
      <alignment vertical="center" wrapText="1"/>
      <protection locked="0"/>
    </xf>
    <xf numFmtId="0" fontId="0" fillId="0" borderId="16" xfId="0" applyBorder="1" applyAlignment="1">
      <alignment horizontal="center" vertical="center"/>
    </xf>
    <xf numFmtId="0" fontId="59" fillId="0" borderId="19" xfId="0" applyFont="1" applyBorder="1" applyAlignment="1">
      <alignment horizontal="center" vertical="center"/>
    </xf>
    <xf numFmtId="0" fontId="59" fillId="0" borderId="19" xfId="0" applyFont="1" applyBorder="1" applyAlignment="1">
      <alignment horizontal="center" vertical="center" wrapText="1"/>
    </xf>
    <xf numFmtId="0" fontId="59" fillId="0" borderId="19" xfId="0" applyFont="1" applyBorder="1" applyAlignment="1">
      <alignment horizontal="center"/>
    </xf>
    <xf numFmtId="0" fontId="59" fillId="0" borderId="19" xfId="0" applyFont="1" applyBorder="1" applyAlignment="1">
      <alignment horizontal="center" wrapText="1"/>
    </xf>
    <xf numFmtId="0" fontId="46" fillId="0" borderId="62" xfId="0" applyFont="1" applyBorder="1" applyAlignment="1">
      <alignment horizontal="left" vertical="center" wrapText="1"/>
    </xf>
    <xf numFmtId="0" fontId="59" fillId="0" borderId="52" xfId="0" applyFont="1" applyBorder="1" applyAlignment="1">
      <alignment horizontal="center"/>
    </xf>
    <xf numFmtId="0" fontId="29" fillId="0" borderId="52" xfId="0" applyFont="1" applyBorder="1" applyAlignment="1">
      <alignment horizontal="center" wrapText="1"/>
    </xf>
    <xf numFmtId="0" fontId="29" fillId="0" borderId="52" xfId="0" applyFont="1" applyBorder="1" applyAlignment="1">
      <alignment horizontal="center"/>
    </xf>
    <xf numFmtId="0" fontId="29" fillId="0" borderId="61" xfId="0" applyFont="1" applyBorder="1"/>
    <xf numFmtId="0" fontId="26" fillId="0" borderId="21" xfId="0" applyFont="1" applyBorder="1" applyAlignment="1">
      <alignment horizontal="center"/>
    </xf>
    <xf numFmtId="0" fontId="59" fillId="0" borderId="1" xfId="0" applyFont="1" applyBorder="1" applyAlignment="1">
      <alignment horizontal="center"/>
    </xf>
    <xf numFmtId="0" fontId="59" fillId="0" borderId="12" xfId="0" applyFont="1" applyBorder="1" applyAlignment="1">
      <alignment horizontal="center"/>
    </xf>
    <xf numFmtId="0" fontId="59" fillId="0" borderId="77" xfId="0" applyFont="1" applyBorder="1" applyAlignment="1">
      <alignment horizontal="center"/>
    </xf>
    <xf numFmtId="0" fontId="59" fillId="0" borderId="77" xfId="0" applyFont="1" applyBorder="1" applyAlignment="1">
      <alignment horizontal="center" wrapText="1"/>
    </xf>
    <xf numFmtId="0" fontId="29" fillId="0" borderId="58" xfId="0" applyFont="1" applyBorder="1"/>
    <xf numFmtId="0" fontId="59" fillId="0" borderId="52" xfId="0" applyFont="1" applyBorder="1" applyAlignment="1">
      <alignment horizontal="center" wrapText="1"/>
    </xf>
    <xf numFmtId="0" fontId="59" fillId="0" borderId="1" xfId="0" applyFont="1" applyBorder="1" applyAlignment="1">
      <alignment horizontal="center" wrapText="1"/>
    </xf>
    <xf numFmtId="0" fontId="59" fillId="0" borderId="73" xfId="0" applyFont="1" applyBorder="1" applyAlignment="1">
      <alignment horizontal="center"/>
    </xf>
    <xf numFmtId="0" fontId="59" fillId="0" borderId="73" xfId="0" applyFont="1" applyBorder="1" applyAlignment="1">
      <alignment horizontal="center" wrapText="1"/>
    </xf>
    <xf numFmtId="0" fontId="29" fillId="0" borderId="78" xfId="0" applyFont="1" applyBorder="1"/>
    <xf numFmtId="0" fontId="59" fillId="0" borderId="63" xfId="0" applyFont="1" applyBorder="1" applyAlignment="1">
      <alignment horizontal="center"/>
    </xf>
    <xf numFmtId="0" fontId="59" fillId="0" borderId="12" xfId="0" applyFont="1" applyBorder="1" applyAlignment="1">
      <alignment horizontal="center" wrapText="1"/>
    </xf>
    <xf numFmtId="0" fontId="29" fillId="0" borderId="65" xfId="0" applyFont="1" applyBorder="1"/>
    <xf numFmtId="0" fontId="60" fillId="0" borderId="4" xfId="0" applyFont="1" applyBorder="1" applyAlignment="1">
      <alignment horizontal="center" vertical="center"/>
    </xf>
    <xf numFmtId="0" fontId="61" fillId="0" borderId="4" xfId="0" applyFont="1" applyBorder="1" applyAlignment="1">
      <alignment horizontal="center" vertical="center"/>
    </xf>
    <xf numFmtId="0" fontId="61" fillId="0" borderId="21" xfId="0" applyFont="1" applyBorder="1" applyAlignment="1">
      <alignment horizontal="center" vertical="center"/>
    </xf>
    <xf numFmtId="0" fontId="59" fillId="0" borderId="1" xfId="0" applyFont="1" applyBorder="1" applyAlignment="1">
      <alignment horizontal="center" vertical="center"/>
    </xf>
    <xf numFmtId="0" fontId="59" fillId="0" borderId="1" xfId="0" applyFont="1" applyBorder="1" applyAlignment="1">
      <alignment horizontal="center" vertical="center" wrapText="1"/>
    </xf>
    <xf numFmtId="0" fontId="59" fillId="0" borderId="34" xfId="0" applyFont="1" applyBorder="1" applyAlignment="1">
      <alignment horizontal="center" vertical="center" wrapText="1"/>
    </xf>
    <xf numFmtId="0" fontId="59" fillId="0" borderId="34" xfId="0" applyFont="1" applyBorder="1" applyAlignment="1">
      <alignment horizontal="center" vertical="center"/>
    </xf>
    <xf numFmtId="0" fontId="59" fillId="0" borderId="12" xfId="0" applyFont="1" applyBorder="1" applyAlignment="1">
      <alignment horizontal="center" vertical="center"/>
    </xf>
    <xf numFmtId="0" fontId="59" fillId="0" borderId="12" xfId="0" applyFont="1" applyBorder="1" applyAlignment="1">
      <alignment horizontal="center" vertical="center" wrapText="1"/>
    </xf>
    <xf numFmtId="0" fontId="59" fillId="0" borderId="67" xfId="0" applyFont="1" applyBorder="1" applyAlignment="1">
      <alignment horizontal="center" vertical="center"/>
    </xf>
    <xf numFmtId="0" fontId="59" fillId="0" borderId="32" xfId="0" applyFont="1" applyBorder="1" applyAlignment="1">
      <alignment horizontal="center" vertical="center"/>
    </xf>
    <xf numFmtId="0" fontId="59" fillId="0" borderId="70" xfId="0" applyFont="1" applyBorder="1" applyAlignment="1">
      <alignment horizontal="center" vertical="center"/>
    </xf>
    <xf numFmtId="0" fontId="59" fillId="0" borderId="31" xfId="0" applyFont="1" applyBorder="1" applyAlignment="1">
      <alignment horizontal="center" vertical="center"/>
    </xf>
    <xf numFmtId="0" fontId="59" fillId="0" borderId="69" xfId="0" applyFont="1" applyBorder="1" applyAlignment="1">
      <alignment horizontal="center" vertical="center"/>
    </xf>
    <xf numFmtId="0" fontId="59" fillId="0" borderId="47" xfId="0" applyFont="1" applyBorder="1" applyAlignment="1">
      <alignment horizontal="center" vertical="center"/>
    </xf>
    <xf numFmtId="0" fontId="60" fillId="0" borderId="21" xfId="0" applyFont="1" applyBorder="1" applyAlignment="1">
      <alignment horizontal="center" vertical="center"/>
    </xf>
    <xf numFmtId="0" fontId="59" fillId="0" borderId="67" xfId="0" applyFont="1" applyBorder="1" applyAlignment="1">
      <alignment horizontal="center"/>
    </xf>
    <xf numFmtId="0" fontId="59" fillId="0" borderId="44" xfId="0" applyFont="1" applyBorder="1" applyAlignment="1">
      <alignment horizontal="center"/>
    </xf>
    <xf numFmtId="0" fontId="59" fillId="0" borderId="31" xfId="0" applyFont="1" applyBorder="1" applyAlignment="1">
      <alignment horizontal="center"/>
    </xf>
    <xf numFmtId="0" fontId="59" fillId="0" borderId="67" xfId="0" applyFont="1" applyBorder="1" applyAlignment="1">
      <alignment horizontal="center" vertical="center" wrapText="1"/>
    </xf>
    <xf numFmtId="0" fontId="59" fillId="0" borderId="31" xfId="0" applyFont="1" applyBorder="1" applyAlignment="1">
      <alignment horizontal="center" vertical="center" wrapText="1"/>
    </xf>
    <xf numFmtId="0" fontId="59" fillId="0" borderId="79" xfId="0" applyFont="1" applyBorder="1" applyAlignment="1">
      <alignment horizontal="center" vertical="center" wrapText="1"/>
    </xf>
    <xf numFmtId="0" fontId="59" fillId="0" borderId="79" xfId="0" applyFont="1" applyBorder="1" applyAlignment="1">
      <alignment horizontal="center" vertical="center"/>
    </xf>
    <xf numFmtId="0" fontId="59" fillId="0" borderId="73" xfId="0" applyFont="1" applyBorder="1" applyAlignment="1">
      <alignment horizontal="center" vertical="center"/>
    </xf>
    <xf numFmtId="0" fontId="59" fillId="0" borderId="79" xfId="0" applyFont="1" applyBorder="1" applyAlignment="1">
      <alignment horizontal="center"/>
    </xf>
    <xf numFmtId="0" fontId="59" fillId="0" borderId="80" xfId="0" applyFont="1" applyBorder="1" applyAlignment="1">
      <alignment horizontal="center"/>
    </xf>
    <xf numFmtId="0" fontId="59" fillId="0" borderId="80" xfId="0" applyFont="1" applyBorder="1" applyAlignment="1">
      <alignment horizontal="center" vertical="center" wrapText="1"/>
    </xf>
    <xf numFmtId="0" fontId="59" fillId="0" borderId="80" xfId="0" applyFont="1" applyBorder="1" applyAlignment="1">
      <alignment horizontal="center" vertical="center"/>
    </xf>
    <xf numFmtId="0" fontId="59" fillId="0" borderId="73" xfId="0" applyFont="1" applyBorder="1" applyAlignment="1">
      <alignment horizontal="center" vertical="center" wrapText="1"/>
    </xf>
    <xf numFmtId="0" fontId="59" fillId="0" borderId="77" xfId="0" applyFont="1" applyBorder="1" applyAlignment="1">
      <alignment horizontal="center" vertical="center" wrapText="1"/>
    </xf>
    <xf numFmtId="0" fontId="59" fillId="0" borderId="77" xfId="0" applyFont="1" applyBorder="1" applyAlignment="1">
      <alignment horizontal="center" vertical="center"/>
    </xf>
    <xf numFmtId="0" fontId="60" fillId="0" borderId="13" xfId="0" applyFont="1" applyBorder="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horizontal="center" vertical="center"/>
    </xf>
    <xf numFmtId="0" fontId="27" fillId="14" borderId="55" xfId="0" applyFont="1" applyFill="1" applyBorder="1" applyAlignment="1" applyProtection="1">
      <alignment horizontal="center" vertical="center"/>
    </xf>
    <xf numFmtId="0" fontId="27" fillId="14" borderId="7"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xf>
    <xf numFmtId="0" fontId="27" fillId="14" borderId="7" xfId="0" applyFont="1" applyFill="1" applyBorder="1" applyAlignment="1" applyProtection="1">
      <alignment horizontal="center" vertical="center" wrapText="1"/>
      <protection locked="0"/>
    </xf>
    <xf numFmtId="0" fontId="59" fillId="0" borderId="73" xfId="0" applyFont="1" applyBorder="1" applyAlignment="1">
      <alignment horizontal="center" vertical="center"/>
    </xf>
    <xf numFmtId="0" fontId="59" fillId="0" borderId="52" xfId="0" applyFont="1" applyBorder="1" applyAlignment="1">
      <alignment horizontal="center" vertical="center"/>
    </xf>
    <xf numFmtId="0" fontId="59" fillId="0" borderId="19" xfId="0" applyFont="1" applyBorder="1" applyAlignment="1">
      <alignment horizontal="center" vertical="center"/>
    </xf>
    <xf numFmtId="0" fontId="59" fillId="0" borderId="1" xfId="0" applyFont="1" applyBorder="1" applyAlignment="1">
      <alignment horizontal="center" vertical="center"/>
    </xf>
    <xf numFmtId="0" fontId="59" fillId="0" borderId="12" xfId="0" applyFont="1" applyBorder="1" applyAlignment="1">
      <alignment horizontal="center" vertical="center"/>
    </xf>
    <xf numFmtId="0" fontId="59" fillId="0" borderId="19"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63" xfId="0" applyFont="1" applyBorder="1" applyAlignment="1">
      <alignment horizontal="center" vertical="center"/>
    </xf>
    <xf numFmtId="0" fontId="59" fillId="0" borderId="73" xfId="0" applyFont="1" applyBorder="1" applyAlignment="1">
      <alignment horizontal="center" vertical="center" wrapText="1"/>
    </xf>
    <xf numFmtId="0" fontId="59" fillId="0" borderId="52" xfId="0" applyFont="1" applyBorder="1" applyAlignment="1">
      <alignment horizontal="center" vertical="center" wrapText="1"/>
    </xf>
    <xf numFmtId="0" fontId="60" fillId="0" borderId="16" xfId="0" applyFont="1" applyBorder="1" applyAlignment="1">
      <alignment horizontal="center" vertical="center"/>
    </xf>
    <xf numFmtId="0" fontId="60" fillId="0" borderId="26" xfId="0" applyFont="1" applyBorder="1" applyAlignment="1">
      <alignment horizontal="center" vertical="center"/>
    </xf>
    <xf numFmtId="0" fontId="59" fillId="0" borderId="63" xfId="0" applyFont="1" applyBorder="1" applyAlignment="1">
      <alignment horizontal="center" vertical="center" wrapText="1"/>
    </xf>
    <xf numFmtId="0" fontId="59" fillId="0" borderId="24" xfId="0" applyFont="1" applyBorder="1" applyAlignment="1">
      <alignment horizontal="center" vertical="center"/>
    </xf>
    <xf numFmtId="0" fontId="59" fillId="0" borderId="24" xfId="0" applyFont="1" applyBorder="1" applyAlignment="1">
      <alignment horizontal="center" vertical="center" wrapText="1"/>
    </xf>
    <xf numFmtId="0" fontId="59" fillId="0" borderId="19" xfId="0" applyFont="1" applyBorder="1" applyAlignment="1">
      <alignment horizontal="center" vertical="center"/>
    </xf>
    <xf numFmtId="0" fontId="59" fillId="0" borderId="12" xfId="0" applyFont="1" applyBorder="1" applyAlignment="1">
      <alignment horizontal="center" vertical="center"/>
    </xf>
    <xf numFmtId="0" fontId="59" fillId="0" borderId="12" xfId="0" applyFont="1" applyBorder="1" applyAlignment="1">
      <alignment horizontal="center" vertical="center" wrapText="1"/>
    </xf>
    <xf numFmtId="0" fontId="2" fillId="14" borderId="10" xfId="0" applyFont="1" applyFill="1" applyBorder="1" applyAlignment="1" applyProtection="1">
      <alignment horizontal="center" vertical="center" wrapText="1"/>
      <protection hidden="1"/>
    </xf>
    <xf numFmtId="0" fontId="2" fillId="14" borderId="60" xfId="0" applyFont="1" applyFill="1" applyBorder="1" applyAlignment="1" applyProtection="1">
      <alignment horizontal="center" vertical="center" wrapText="1"/>
      <protection hidden="1"/>
    </xf>
    <xf numFmtId="14" fontId="27" fillId="14" borderId="33" xfId="0" applyNumberFormat="1" applyFont="1" applyFill="1" applyBorder="1" applyAlignment="1" applyProtection="1">
      <alignment horizontal="center" vertical="center"/>
    </xf>
    <xf numFmtId="14" fontId="27" fillId="14" borderId="7" xfId="0" applyNumberFormat="1" applyFont="1" applyFill="1" applyBorder="1" applyAlignment="1" applyProtection="1">
      <alignment horizontal="center" vertical="center"/>
    </xf>
    <xf numFmtId="0" fontId="23" fillId="14" borderId="10" xfId="0" applyFont="1" applyFill="1" applyBorder="1" applyAlignment="1" applyProtection="1"/>
    <xf numFmtId="0" fontId="23" fillId="14" borderId="10" xfId="0" applyFont="1" applyFill="1" applyBorder="1" applyProtection="1"/>
    <xf numFmtId="0" fontId="29" fillId="0" borderId="18" xfId="0" applyFont="1" applyBorder="1" applyAlignment="1">
      <alignment horizontal="center" vertical="center"/>
    </xf>
    <xf numFmtId="0" fontId="29" fillId="0" borderId="20"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29" fillId="0" borderId="23" xfId="0" applyFont="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29" fillId="0" borderId="50" xfId="0" applyFont="1" applyBorder="1" applyAlignment="1">
      <alignment horizontal="center" vertical="center"/>
    </xf>
    <xf numFmtId="0" fontId="29" fillId="0" borderId="53" xfId="0" applyFont="1"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29" fillId="0" borderId="67" xfId="0" applyFont="1" applyBorder="1" applyAlignment="1">
      <alignment horizontal="center" vertical="center"/>
    </xf>
    <xf numFmtId="0" fontId="29" fillId="0" borderId="31" xfId="0" applyFont="1" applyBorder="1" applyAlignment="1">
      <alignment horizontal="center" vertical="center"/>
    </xf>
    <xf numFmtId="0" fontId="29" fillId="0" borderId="17" xfId="0" applyFont="1" applyBorder="1" applyAlignment="1">
      <alignment horizontal="center" vertical="center"/>
    </xf>
    <xf numFmtId="0" fontId="28" fillId="0" borderId="21" xfId="0" applyFont="1" applyBorder="1" applyAlignment="1">
      <alignment horizontal="center" vertical="center"/>
    </xf>
    <xf numFmtId="0" fontId="29" fillId="0" borderId="24" xfId="0" applyFont="1" applyBorder="1" applyAlignment="1">
      <alignment horizontal="center" vertical="center"/>
    </xf>
    <xf numFmtId="0" fontId="59" fillId="0" borderId="42" xfId="0" applyFont="1" applyBorder="1" applyAlignment="1">
      <alignment horizontal="center" vertical="center"/>
    </xf>
    <xf numFmtId="0" fontId="59" fillId="0" borderId="32" xfId="0" applyFont="1" applyBorder="1" applyAlignment="1">
      <alignment horizontal="center"/>
    </xf>
    <xf numFmtId="0" fontId="59" fillId="0" borderId="48" xfId="0" applyFont="1" applyBorder="1" applyAlignment="1">
      <alignment horizontal="center"/>
    </xf>
    <xf numFmtId="0" fontId="59" fillId="0" borderId="42" xfId="0" applyFont="1" applyBorder="1" applyAlignment="1">
      <alignment horizontal="center"/>
    </xf>
    <xf numFmtId="0" fontId="59" fillId="0" borderId="48" xfId="0" applyFont="1" applyBorder="1" applyAlignment="1">
      <alignment horizontal="center" vertical="center"/>
    </xf>
    <xf numFmtId="0" fontId="59" fillId="0" borderId="44" xfId="0" applyFont="1" applyBorder="1" applyAlignment="1">
      <alignment horizontal="center" vertical="center"/>
    </xf>
    <xf numFmtId="0" fontId="29" fillId="0" borderId="70" xfId="0" applyFont="1" applyBorder="1" applyAlignment="1">
      <alignment horizontal="center" vertical="center"/>
    </xf>
    <xf numFmtId="165" fontId="29" fillId="0" borderId="18" xfId="16" applyNumberFormat="1" applyFont="1" applyBorder="1" applyAlignment="1">
      <alignment horizontal="center" vertical="center"/>
    </xf>
    <xf numFmtId="165" fontId="29" fillId="0" borderId="20" xfId="16" applyNumberFormat="1" applyFont="1" applyBorder="1" applyAlignment="1">
      <alignment horizontal="center" vertical="center"/>
    </xf>
    <xf numFmtId="165" fontId="29" fillId="0" borderId="2" xfId="16" applyNumberFormat="1" applyFont="1" applyBorder="1" applyAlignment="1">
      <alignment horizontal="center" vertical="center"/>
    </xf>
    <xf numFmtId="165" fontId="29" fillId="0" borderId="23" xfId="16" applyNumberFormat="1" applyFont="1" applyBorder="1" applyAlignment="1">
      <alignment horizontal="center" vertical="center"/>
    </xf>
    <xf numFmtId="165" fontId="29" fillId="0" borderId="5" xfId="16" applyNumberFormat="1" applyFont="1" applyBorder="1" applyAlignment="1">
      <alignment horizontal="center" vertical="center"/>
    </xf>
    <xf numFmtId="0" fontId="29" fillId="0" borderId="41" xfId="0" applyFont="1" applyBorder="1" applyAlignment="1">
      <alignment horizontal="center" vertical="center"/>
    </xf>
    <xf numFmtId="0" fontId="29" fillId="0" borderId="69" xfId="0" applyFont="1" applyBorder="1" applyAlignment="1">
      <alignment horizontal="center" vertical="center"/>
    </xf>
    <xf numFmtId="0" fontId="29" fillId="0" borderId="3" xfId="0" applyFont="1" applyBorder="1" applyAlignment="1">
      <alignment horizontal="center" vertical="center"/>
    </xf>
    <xf numFmtId="165" fontId="29" fillId="0" borderId="50" xfId="16" applyNumberFormat="1" applyFont="1" applyBorder="1" applyAlignment="1">
      <alignment horizontal="center" vertical="center"/>
    </xf>
    <xf numFmtId="165" fontId="29" fillId="0" borderId="53" xfId="16" applyNumberFormat="1" applyFont="1" applyBorder="1" applyAlignment="1">
      <alignment horizontal="center" vertical="center"/>
    </xf>
    <xf numFmtId="165" fontId="29" fillId="0" borderId="10" xfId="16" applyNumberFormat="1" applyFont="1" applyBorder="1" applyAlignment="1">
      <alignment horizontal="center" vertical="center"/>
    </xf>
    <xf numFmtId="0" fontId="29" fillId="0" borderId="51" xfId="0" applyFont="1" applyBorder="1" applyAlignment="1">
      <alignment horizontal="center" vertical="center"/>
    </xf>
    <xf numFmtId="0" fontId="29" fillId="0" borderId="0" xfId="0" applyFont="1" applyAlignment="1">
      <alignment horizontal="center" vertical="center"/>
    </xf>
    <xf numFmtId="0" fontId="28" fillId="0" borderId="15" xfId="0" applyFont="1" applyBorder="1" applyAlignment="1">
      <alignment horizontal="center" vertical="center"/>
    </xf>
    <xf numFmtId="0" fontId="28" fillId="0" borderId="47" xfId="0" applyFont="1" applyBorder="1" applyAlignment="1">
      <alignment horizontal="center" vertical="center"/>
    </xf>
    <xf numFmtId="0" fontId="28" fillId="0" borderId="58" xfId="0" applyFont="1" applyBorder="1" applyAlignment="1">
      <alignment horizontal="center" vertical="center"/>
    </xf>
    <xf numFmtId="0" fontId="28" fillId="0" borderId="49" xfId="0" applyFont="1" applyBorder="1" applyAlignment="1">
      <alignment horizontal="center" vertical="center"/>
    </xf>
    <xf numFmtId="0" fontId="28" fillId="0" borderId="14" xfId="0" applyFont="1" applyBorder="1" applyAlignment="1">
      <alignment horizontal="center" vertical="center"/>
    </xf>
    <xf numFmtId="0" fontId="26" fillId="0" borderId="1" xfId="0" applyFont="1" applyBorder="1" applyAlignment="1">
      <alignment horizontal="center"/>
    </xf>
    <xf numFmtId="0" fontId="26" fillId="0" borderId="23" xfId="0" applyFont="1" applyBorder="1" applyAlignment="1">
      <alignment horizontal="center"/>
    </xf>
    <xf numFmtId="0" fontId="0" fillId="0" borderId="71" xfId="0" applyBorder="1"/>
    <xf numFmtId="0" fontId="26" fillId="0" borderId="73" xfId="0" applyFont="1" applyBorder="1" applyAlignment="1">
      <alignment horizontal="center"/>
    </xf>
    <xf numFmtId="0" fontId="26" fillId="0" borderId="78" xfId="0" applyFont="1" applyBorder="1" applyAlignment="1">
      <alignment horizontal="center"/>
    </xf>
    <xf numFmtId="0" fontId="0" fillId="0" borderId="64" xfId="0" applyBorder="1"/>
    <xf numFmtId="0" fontId="26" fillId="0" borderId="63" xfId="0" applyFont="1" applyBorder="1" applyAlignment="1">
      <alignment horizontal="center"/>
    </xf>
    <xf numFmtId="0" fontId="26" fillId="0" borderId="65" xfId="0" applyFont="1" applyBorder="1" applyAlignment="1">
      <alignment horizontal="center"/>
    </xf>
    <xf numFmtId="0" fontId="29" fillId="0" borderId="5" xfId="0" applyFont="1" applyBorder="1" applyAlignment="1">
      <alignment horizontal="center" vertical="center"/>
    </xf>
    <xf numFmtId="0" fontId="59" fillId="0" borderId="52" xfId="0" applyFont="1" applyBorder="1" applyAlignment="1">
      <alignment horizontal="center" vertical="center"/>
    </xf>
    <xf numFmtId="0" fontId="59" fillId="0" borderId="63" xfId="0" applyFont="1" applyBorder="1" applyAlignment="1">
      <alignment horizontal="center" vertical="center"/>
    </xf>
    <xf numFmtId="0" fontId="59" fillId="0" borderId="42" xfId="0" applyFont="1" applyBorder="1" applyAlignment="1">
      <alignment horizontal="center" vertical="center"/>
    </xf>
    <xf numFmtId="0" fontId="59" fillId="0" borderId="80" xfId="0" applyFont="1" applyBorder="1" applyAlignment="1">
      <alignment horizontal="center" vertical="center"/>
    </xf>
    <xf numFmtId="0" fontId="59" fillId="0" borderId="19" xfId="0" applyFont="1" applyBorder="1" applyAlignment="1">
      <alignment horizontal="center" vertical="center"/>
    </xf>
    <xf numFmtId="0" fontId="59" fillId="0" borderId="1" xfId="0" applyFont="1" applyBorder="1" applyAlignment="1">
      <alignment horizontal="center" vertical="center"/>
    </xf>
    <xf numFmtId="0" fontId="59" fillId="0" borderId="19"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52" xfId="0" applyFont="1" applyBorder="1" applyAlignment="1">
      <alignment horizontal="center" vertical="center" wrapText="1"/>
    </xf>
    <xf numFmtId="0" fontId="59" fillId="0" borderId="63" xfId="0" applyFont="1" applyBorder="1" applyAlignment="1">
      <alignment horizontal="center" vertical="center" wrapText="1"/>
    </xf>
    <xf numFmtId="0" fontId="26" fillId="0" borderId="11" xfId="0" applyFont="1" applyBorder="1" applyAlignment="1">
      <alignment horizontal="center"/>
    </xf>
    <xf numFmtId="0" fontId="65" fillId="0" borderId="46" xfId="0" applyFont="1" applyFill="1" applyBorder="1" applyAlignment="1" applyProtection="1">
      <alignment vertical="center" wrapText="1"/>
      <protection hidden="1"/>
    </xf>
    <xf numFmtId="0" fontId="65" fillId="0" borderId="56" xfId="0" applyFont="1" applyFill="1" applyBorder="1" applyAlignment="1" applyProtection="1">
      <alignment vertical="center" wrapText="1"/>
      <protection hidden="1"/>
    </xf>
    <xf numFmtId="0" fontId="65" fillId="0" borderId="57" xfId="0" applyFont="1" applyFill="1" applyBorder="1" applyAlignment="1" applyProtection="1">
      <alignment vertical="center" wrapText="1"/>
      <protection hidden="1"/>
    </xf>
    <xf numFmtId="0" fontId="63" fillId="0" borderId="18" xfId="0" applyFont="1" applyBorder="1" applyAlignment="1" applyProtection="1">
      <alignment vertical="center" wrapText="1"/>
      <protection hidden="1"/>
    </xf>
    <xf numFmtId="0" fontId="63" fillId="0" borderId="2" xfId="0" applyFont="1" applyBorder="1" applyAlignment="1" applyProtection="1">
      <alignment vertical="center" wrapText="1"/>
      <protection hidden="1"/>
    </xf>
    <xf numFmtId="0" fontId="63" fillId="0" borderId="50" xfId="0" applyFont="1" applyBorder="1" applyAlignment="1" applyProtection="1">
      <alignment vertical="center" wrapText="1"/>
      <protection hidden="1"/>
    </xf>
    <xf numFmtId="0" fontId="63" fillId="0" borderId="3" xfId="0" applyFont="1" applyBorder="1" applyAlignment="1" applyProtection="1">
      <alignment vertical="center" wrapText="1"/>
      <protection hidden="1"/>
    </xf>
    <xf numFmtId="0" fontId="63" fillId="14" borderId="3" xfId="0" applyFont="1" applyFill="1" applyBorder="1" applyAlignment="1" applyProtection="1">
      <alignment vertical="center" wrapText="1"/>
      <protection hidden="1"/>
    </xf>
    <xf numFmtId="0" fontId="63" fillId="0" borderId="62" xfId="0" applyFont="1" applyBorder="1" applyAlignment="1" applyProtection="1">
      <alignment vertical="center" wrapText="1"/>
      <protection hidden="1"/>
    </xf>
    <xf numFmtId="0" fontId="63" fillId="0" borderId="8" xfId="0" applyFont="1" applyBorder="1" applyAlignment="1" applyProtection="1">
      <alignment vertical="center" wrapText="1"/>
      <protection hidden="1"/>
    </xf>
    <xf numFmtId="0" fontId="63" fillId="0" borderId="21" xfId="0" applyFont="1" applyBorder="1" applyAlignment="1" applyProtection="1">
      <alignment vertical="center" wrapText="1"/>
      <protection hidden="1"/>
    </xf>
    <xf numFmtId="0" fontId="64" fillId="0" borderId="47" xfId="0" applyFont="1" applyBorder="1" applyAlignment="1">
      <alignment vertical="center" wrapText="1"/>
    </xf>
    <xf numFmtId="0" fontId="64" fillId="0" borderId="62" xfId="0" applyFont="1" applyBorder="1" applyAlignment="1">
      <alignment vertical="center" wrapText="1"/>
    </xf>
    <xf numFmtId="0" fontId="64" fillId="0" borderId="13" xfId="0" applyFont="1" applyBorder="1" applyAlignment="1">
      <alignment vertical="center" wrapText="1"/>
    </xf>
    <xf numFmtId="0" fontId="63" fillId="0" borderId="46" xfId="0" applyFont="1" applyBorder="1" applyAlignment="1" applyProtection="1">
      <alignment vertical="center" wrapText="1"/>
      <protection hidden="1"/>
    </xf>
    <xf numFmtId="0" fontId="63" fillId="0" borderId="56" xfId="0" applyFont="1" applyBorder="1" applyAlignment="1" applyProtection="1">
      <alignment vertical="center" wrapText="1"/>
      <protection hidden="1"/>
    </xf>
    <xf numFmtId="0" fontId="63" fillId="0" borderId="57" xfId="0" applyFont="1" applyBorder="1" applyAlignment="1" applyProtection="1">
      <alignment vertical="center" wrapText="1"/>
      <protection hidden="1"/>
    </xf>
    <xf numFmtId="0" fontId="63" fillId="0" borderId="36" xfId="0" applyFont="1" applyBorder="1" applyAlignment="1" applyProtection="1">
      <alignment vertical="center" wrapText="1"/>
      <protection hidden="1"/>
    </xf>
    <xf numFmtId="0" fontId="63" fillId="0" borderId="18" xfId="0" applyFont="1" applyBorder="1" applyAlignment="1" applyProtection="1">
      <alignment vertical="center"/>
      <protection hidden="1"/>
    </xf>
    <xf numFmtId="0" fontId="63" fillId="0" borderId="47" xfId="0" applyFont="1" applyBorder="1" applyAlignment="1" applyProtection="1">
      <alignment vertical="center" wrapText="1"/>
      <protection hidden="1"/>
    </xf>
    <xf numFmtId="0" fontId="63" fillId="0" borderId="19" xfId="0" applyFont="1" applyFill="1" applyBorder="1" applyAlignment="1" applyProtection="1">
      <alignment vertical="center" wrapText="1"/>
      <protection locked="0"/>
    </xf>
    <xf numFmtId="0" fontId="63" fillId="0" borderId="1" xfId="0" applyFont="1" applyBorder="1" applyAlignment="1" applyProtection="1">
      <alignment vertical="center" wrapText="1"/>
      <protection hidden="1"/>
    </xf>
    <xf numFmtId="0" fontId="63" fillId="0" borderId="12" xfId="0" applyFont="1" applyBorder="1" applyAlignment="1" applyProtection="1">
      <alignment vertical="center" wrapText="1"/>
      <protection hidden="1"/>
    </xf>
    <xf numFmtId="0" fontId="65" fillId="0" borderId="66" xfId="0" applyFont="1" applyBorder="1" applyAlignment="1" applyProtection="1">
      <alignment vertical="center" wrapText="1"/>
      <protection hidden="1"/>
    </xf>
    <xf numFmtId="0" fontId="63" fillId="0" borderId="24" xfId="0" applyFont="1" applyBorder="1" applyAlignment="1" applyProtection="1">
      <alignment vertical="center" wrapText="1"/>
      <protection hidden="1"/>
    </xf>
    <xf numFmtId="0" fontId="63" fillId="0" borderId="71" xfId="0" applyFont="1" applyBorder="1" applyAlignment="1" applyProtection="1">
      <alignment vertical="center" wrapText="1"/>
      <protection hidden="1"/>
    </xf>
    <xf numFmtId="0" fontId="63" fillId="0" borderId="6" xfId="0" applyFont="1" applyBorder="1" applyAlignment="1" applyProtection="1">
      <alignment vertical="center" wrapText="1"/>
      <protection hidden="1"/>
    </xf>
    <xf numFmtId="0" fontId="63" fillId="0" borderId="55" xfId="0" applyFont="1" applyBorder="1" applyAlignment="1" applyProtection="1">
      <alignment vertical="center" wrapText="1"/>
      <protection hidden="1"/>
    </xf>
    <xf numFmtId="0" fontId="63" fillId="0" borderId="18" xfId="0" applyFont="1" applyBorder="1" applyAlignment="1" applyProtection="1">
      <alignment horizontal="left" wrapText="1"/>
      <protection hidden="1"/>
    </xf>
    <xf numFmtId="0" fontId="63" fillId="14" borderId="50" xfId="0" applyFont="1" applyFill="1" applyBorder="1" applyAlignment="1" applyProtection="1">
      <alignment vertical="center" wrapText="1"/>
      <protection hidden="1"/>
    </xf>
    <xf numFmtId="0" fontId="59" fillId="14" borderId="24" xfId="0" applyFont="1" applyFill="1" applyBorder="1" applyAlignment="1">
      <alignment horizontal="center" vertical="center"/>
    </xf>
    <xf numFmtId="0" fontId="59" fillId="14" borderId="24" xfId="0" applyFont="1" applyFill="1" applyBorder="1" applyAlignment="1">
      <alignment horizontal="center" vertical="center" wrapText="1"/>
    </xf>
    <xf numFmtId="0" fontId="59" fillId="14" borderId="69" xfId="0" applyFont="1" applyFill="1" applyBorder="1" applyAlignment="1">
      <alignment horizontal="center" vertical="center"/>
    </xf>
    <xf numFmtId="0" fontId="29" fillId="0" borderId="18" xfId="0" applyFont="1" applyBorder="1" applyAlignment="1">
      <alignment horizontal="center"/>
    </xf>
    <xf numFmtId="0" fontId="29" fillId="0" borderId="20" xfId="0" applyFont="1" applyBorder="1" applyAlignment="1">
      <alignment horizontal="center"/>
    </xf>
    <xf numFmtId="0" fontId="29" fillId="0" borderId="23" xfId="0" applyFont="1" applyBorder="1" applyAlignment="1">
      <alignment horizontal="center"/>
    </xf>
    <xf numFmtId="0" fontId="29" fillId="0" borderId="50" xfId="0" applyFont="1" applyBorder="1" applyAlignment="1">
      <alignment horizontal="center"/>
    </xf>
    <xf numFmtId="0" fontId="29" fillId="0" borderId="53" xfId="0" applyFont="1" applyBorder="1" applyAlignment="1">
      <alignment horizontal="center"/>
    </xf>
    <xf numFmtId="0" fontId="2" fillId="0" borderId="18" xfId="0" applyFont="1" applyFill="1" applyBorder="1" applyAlignment="1" applyProtection="1">
      <alignment horizontal="left" vertical="center" wrapText="1"/>
      <protection hidden="1"/>
    </xf>
    <xf numFmtId="0" fontId="27" fillId="0" borderId="2" xfId="0" applyFont="1" applyBorder="1" applyAlignment="1" applyProtection="1">
      <alignment horizontal="left" vertical="center" wrapText="1"/>
      <protection hidden="1"/>
    </xf>
    <xf numFmtId="0" fontId="27" fillId="0" borderId="3" xfId="0" applyFont="1" applyBorder="1" applyAlignment="1" applyProtection="1">
      <alignment horizontal="left" vertical="center" wrapText="1"/>
      <protection hidden="1"/>
    </xf>
    <xf numFmtId="0" fontId="27" fillId="0" borderId="18" xfId="0" applyFont="1" applyBorder="1" applyAlignment="1" applyProtection="1">
      <alignment horizontal="left" vertical="center" wrapText="1"/>
      <protection hidden="1"/>
    </xf>
    <xf numFmtId="0" fontId="66" fillId="0" borderId="1" xfId="0" applyFont="1" applyBorder="1" applyAlignment="1">
      <alignment horizontal="center" vertical="center" wrapText="1"/>
    </xf>
    <xf numFmtId="0" fontId="26" fillId="0" borderId="8" xfId="0" applyFont="1" applyBorder="1" applyAlignment="1">
      <alignment horizontal="center"/>
    </xf>
    <xf numFmtId="0" fontId="29" fillId="0" borderId="66" xfId="0" applyFont="1" applyBorder="1" applyAlignment="1">
      <alignment horizontal="center" vertical="center"/>
    </xf>
    <xf numFmtId="0" fontId="29" fillId="0" borderId="44" xfId="0" applyFont="1" applyBorder="1" applyAlignment="1">
      <alignment horizontal="center" vertical="center"/>
    </xf>
    <xf numFmtId="0" fontId="0" fillId="14" borderId="37" xfId="0" applyFill="1" applyBorder="1" applyAlignment="1">
      <alignment horizontal="left" vertical="center"/>
    </xf>
    <xf numFmtId="0" fontId="0" fillId="14" borderId="28" xfId="0" applyFill="1" applyBorder="1" applyAlignment="1">
      <alignment horizontal="left" vertical="center"/>
    </xf>
    <xf numFmtId="0" fontId="0" fillId="14" borderId="29" xfId="0" applyFill="1" applyBorder="1" applyAlignment="1">
      <alignment horizontal="left" vertical="center"/>
    </xf>
    <xf numFmtId="0" fontId="27" fillId="0" borderId="77" xfId="0" applyFont="1" applyBorder="1" applyAlignment="1" applyProtection="1">
      <alignment vertical="center" wrapText="1"/>
      <protection hidden="1"/>
    </xf>
    <xf numFmtId="0" fontId="27" fillId="0" borderId="52" xfId="0" applyFont="1" applyBorder="1" applyAlignment="1" applyProtection="1">
      <alignment vertical="center" wrapText="1"/>
      <protection hidden="1"/>
    </xf>
    <xf numFmtId="0" fontId="27" fillId="0" borderId="63" xfId="0" applyFont="1" applyBorder="1" applyAlignment="1" applyProtection="1">
      <alignment vertical="center" wrapText="1"/>
      <protection hidden="1"/>
    </xf>
    <xf numFmtId="0" fontId="61" fillId="14" borderId="21" xfId="0" applyFont="1" applyFill="1" applyBorder="1" applyAlignment="1">
      <alignment horizontal="center" vertical="center"/>
    </xf>
    <xf numFmtId="0" fontId="61" fillId="14" borderId="16" xfId="0" applyFont="1" applyFill="1" applyBorder="1" applyAlignment="1">
      <alignment horizontal="center" vertical="center"/>
    </xf>
    <xf numFmtId="0" fontId="61" fillId="14" borderId="13" xfId="0" applyFont="1" applyFill="1" applyBorder="1" applyAlignment="1">
      <alignment horizontal="center" vertical="center"/>
    </xf>
    <xf numFmtId="0" fontId="60" fillId="14" borderId="21" xfId="0" applyFont="1" applyFill="1" applyBorder="1" applyAlignment="1">
      <alignment horizontal="center" vertical="center"/>
    </xf>
    <xf numFmtId="0" fontId="61" fillId="14" borderId="35" xfId="0" applyFont="1" applyFill="1" applyBorder="1" applyAlignment="1">
      <alignment horizontal="center" vertical="center"/>
    </xf>
    <xf numFmtId="0" fontId="2" fillId="14" borderId="36" xfId="0" applyFont="1" applyFill="1" applyBorder="1" applyAlignment="1" applyProtection="1">
      <alignment horizontal="center" vertical="center" wrapText="1"/>
      <protection locked="0"/>
    </xf>
    <xf numFmtId="0" fontId="27" fillId="14" borderId="7"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 fillId="14" borderId="57" xfId="0" applyFont="1" applyFill="1" applyBorder="1" applyAlignment="1" applyProtection="1">
      <alignment horizontal="center" vertical="center" wrapText="1"/>
      <protection locked="0"/>
    </xf>
    <xf numFmtId="0" fontId="2" fillId="14" borderId="45" xfId="0" applyFont="1" applyFill="1" applyBorder="1" applyAlignment="1">
      <alignment horizontal="center" vertical="center" wrapText="1"/>
    </xf>
    <xf numFmtId="0" fontId="2" fillId="14" borderId="5" xfId="0" applyFont="1" applyFill="1" applyBorder="1" applyAlignment="1" applyProtection="1">
      <alignment horizontal="center" vertical="center" wrapText="1"/>
      <protection locked="0"/>
    </xf>
    <xf numFmtId="0" fontId="27" fillId="14" borderId="66" xfId="0" applyFont="1" applyFill="1" applyBorder="1" applyAlignment="1" applyProtection="1">
      <alignment horizontal="center" vertical="center" wrapText="1"/>
      <protection locked="0"/>
    </xf>
    <xf numFmtId="0" fontId="27" fillId="14" borderId="70" xfId="0" applyFont="1" applyFill="1" applyBorder="1" applyAlignment="1" applyProtection="1">
      <alignment horizontal="center" vertical="center" wrapText="1"/>
      <protection locked="0"/>
    </xf>
    <xf numFmtId="0" fontId="27" fillId="14" borderId="34" xfId="0" applyFont="1" applyFill="1" applyBorder="1" applyAlignment="1" applyProtection="1">
      <alignment horizontal="center" vertical="center" wrapText="1"/>
      <protection locked="0"/>
    </xf>
    <xf numFmtId="0" fontId="31" fillId="14" borderId="7"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justify" vertical="center" wrapText="1"/>
      <protection locked="0"/>
    </xf>
    <xf numFmtId="0" fontId="23" fillId="0" borderId="26" xfId="0" applyFont="1" applyBorder="1" applyAlignment="1" applyProtection="1">
      <alignment horizontal="left" vertical="top" wrapText="1"/>
    </xf>
    <xf numFmtId="0" fontId="27" fillId="14" borderId="26"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xf>
    <xf numFmtId="0" fontId="27" fillId="14" borderId="42"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xf>
    <xf numFmtId="0" fontId="29" fillId="0" borderId="1" xfId="0" applyFont="1" applyBorder="1" applyAlignment="1">
      <alignment horizontal="center" vertical="center"/>
    </xf>
    <xf numFmtId="0" fontId="29" fillId="0" borderId="30" xfId="0" applyFont="1" applyBorder="1" applyAlignment="1">
      <alignment horizontal="center" vertical="center"/>
    </xf>
    <xf numFmtId="0" fontId="59" fillId="0" borderId="52" xfId="0" applyFont="1" applyBorder="1" applyAlignment="1">
      <alignment horizontal="center" vertical="center"/>
    </xf>
    <xf numFmtId="0" fontId="59" fillId="0" borderId="52" xfId="0" applyFont="1" applyBorder="1" applyAlignment="1">
      <alignment horizontal="center" vertical="center" wrapText="1"/>
    </xf>
    <xf numFmtId="0" fontId="59" fillId="0" borderId="42" xfId="0" applyFont="1" applyBorder="1" applyAlignment="1">
      <alignment horizontal="center" vertical="center"/>
    </xf>
    <xf numFmtId="0" fontId="63" fillId="0" borderId="43" xfId="0" applyFont="1" applyBorder="1" applyAlignment="1" applyProtection="1">
      <alignment vertical="top" wrapText="1"/>
      <protection hidden="1"/>
    </xf>
    <xf numFmtId="0" fontId="29" fillId="0" borderId="61" xfId="0" applyFont="1" applyBorder="1" applyAlignment="1">
      <alignment horizontal="center"/>
    </xf>
    <xf numFmtId="0" fontId="2" fillId="0" borderId="1" xfId="0" applyFont="1" applyBorder="1" applyAlignment="1">
      <alignment horizontal="center" vertical="center" wrapText="1"/>
    </xf>
    <xf numFmtId="0" fontId="2" fillId="0" borderId="83" xfId="0" applyFont="1" applyFill="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hidden="1"/>
    </xf>
    <xf numFmtId="0" fontId="2" fillId="0" borderId="34" xfId="0" applyFont="1" applyFill="1" applyBorder="1" applyAlignment="1" applyProtection="1">
      <alignment horizontal="center" vertical="center" wrapText="1"/>
      <protection hidden="1"/>
    </xf>
    <xf numFmtId="0" fontId="23" fillId="0" borderId="5" xfId="0" applyFont="1" applyFill="1" applyBorder="1" applyAlignment="1" applyProtection="1">
      <alignment horizontal="justify" vertical="center" wrapText="1"/>
      <protection locked="0"/>
    </xf>
    <xf numFmtId="0" fontId="57" fillId="14" borderId="33" xfId="0" applyFont="1" applyFill="1" applyBorder="1" applyAlignment="1" applyProtection="1">
      <alignment horizontal="center" vertical="center" wrapText="1"/>
    </xf>
    <xf numFmtId="0" fontId="57" fillId="0" borderId="56" xfId="0" applyFont="1" applyFill="1" applyBorder="1" applyAlignment="1" applyProtection="1">
      <alignment horizontal="center" vertical="center" wrapText="1"/>
      <protection locked="0"/>
    </xf>
    <xf numFmtId="0" fontId="57" fillId="0" borderId="44" xfId="0" applyFont="1" applyFill="1" applyBorder="1" applyAlignment="1" applyProtection="1">
      <alignment horizontal="center" vertical="center" wrapText="1"/>
      <protection locked="0"/>
    </xf>
    <xf numFmtId="0" fontId="2" fillId="0" borderId="6" xfId="0" applyFont="1" applyBorder="1" applyAlignment="1" applyProtection="1">
      <alignment horizontal="justify" vertical="center" wrapText="1"/>
      <protection hidden="1"/>
    </xf>
    <xf numFmtId="0" fontId="2" fillId="14" borderId="7" xfId="0" applyFont="1" applyFill="1" applyBorder="1" applyAlignment="1" applyProtection="1">
      <alignment horizontal="justify" vertical="center" wrapText="1"/>
      <protection hidden="1"/>
    </xf>
    <xf numFmtId="0" fontId="27" fillId="0" borderId="55" xfId="0" applyFont="1" applyFill="1" applyBorder="1" applyAlignment="1" applyProtection="1">
      <alignment horizontal="justify" vertical="center" wrapText="1"/>
      <protection hidden="1"/>
    </xf>
    <xf numFmtId="0" fontId="27" fillId="14" borderId="0" xfId="0" applyFont="1" applyFill="1" applyBorder="1" applyAlignment="1" applyProtection="1">
      <alignment horizontal="center" vertical="center"/>
    </xf>
    <xf numFmtId="0" fontId="23" fillId="14" borderId="7" xfId="0" applyFont="1" applyFill="1" applyBorder="1" applyAlignment="1" applyProtection="1">
      <alignment vertical="center" wrapText="1"/>
      <protection locked="0"/>
    </xf>
    <xf numFmtId="0" fontId="27" fillId="14" borderId="39"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7" fillId="14" borderId="26"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hidden="1"/>
    </xf>
    <xf numFmtId="0" fontId="27" fillId="14" borderId="56"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hidden="1"/>
    </xf>
    <xf numFmtId="0" fontId="27" fillId="14" borderId="54" xfId="0" applyFont="1" applyFill="1" applyBorder="1" applyAlignment="1" applyProtection="1">
      <alignment horizontal="center" vertical="center" wrapText="1"/>
      <protection locked="0"/>
    </xf>
    <xf numFmtId="0" fontId="27" fillId="14" borderId="10" xfId="0" applyFont="1" applyFill="1" applyBorder="1" applyAlignment="1" applyProtection="1">
      <alignment horizontal="center" vertical="center" wrapText="1"/>
      <protection locked="0"/>
    </xf>
    <xf numFmtId="0" fontId="27" fillId="14" borderId="68" xfId="0" applyFont="1" applyFill="1" applyBorder="1" applyAlignment="1" applyProtection="1">
      <alignment horizontal="center" vertical="center" wrapText="1"/>
      <protection locked="0"/>
    </xf>
    <xf numFmtId="0" fontId="23" fillId="14" borderId="39" xfId="0" applyFont="1" applyFill="1" applyBorder="1" applyAlignment="1" applyProtection="1">
      <alignment horizontal="center" vertical="center" wrapText="1"/>
    </xf>
    <xf numFmtId="0" fontId="23" fillId="14" borderId="55" xfId="0" applyFont="1" applyFill="1" applyBorder="1" applyAlignment="1" applyProtection="1">
      <alignment horizontal="center" vertical="center" wrapText="1"/>
    </xf>
    <xf numFmtId="0" fontId="27" fillId="14" borderId="5" xfId="0" applyFont="1" applyFill="1" applyBorder="1" applyAlignment="1" applyProtection="1">
      <alignment horizontal="center" vertical="center" wrapText="1"/>
      <protection locked="0"/>
    </xf>
    <xf numFmtId="0" fontId="27" fillId="0" borderId="55" xfId="0" applyFont="1" applyBorder="1" applyAlignment="1" applyProtection="1">
      <alignment horizontal="center" vertical="center" wrapText="1"/>
      <protection hidden="1"/>
    </xf>
    <xf numFmtId="0" fontId="2" fillId="0" borderId="55" xfId="0" applyFont="1" applyFill="1" applyBorder="1" applyAlignment="1" applyProtection="1">
      <alignment horizontal="center" vertical="center" wrapText="1"/>
      <protection hidden="1"/>
    </xf>
    <xf numFmtId="0" fontId="2" fillId="14" borderId="55" xfId="0" applyFont="1" applyFill="1" applyBorder="1" applyAlignment="1">
      <alignment horizontal="center" vertical="center" wrapText="1"/>
    </xf>
    <xf numFmtId="0" fontId="27" fillId="0" borderId="26" xfId="0" applyFont="1" applyBorder="1" applyAlignment="1" applyProtection="1">
      <alignment horizontal="center" vertical="center" wrapText="1"/>
      <protection locked="0"/>
    </xf>
    <xf numFmtId="0" fontId="2" fillId="0" borderId="60"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1" fontId="2" fillId="0" borderId="39" xfId="0" applyNumberFormat="1" applyFont="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1" fontId="27" fillId="0" borderId="26" xfId="0" applyNumberFormat="1" applyFont="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14" borderId="8" xfId="0" applyFont="1" applyFill="1" applyBorder="1" applyAlignment="1">
      <alignment horizontal="center" vertical="center" wrapText="1"/>
    </xf>
    <xf numFmtId="0" fontId="15" fillId="21" borderId="4"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7" fillId="14" borderId="1"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hidden="1"/>
    </xf>
    <xf numFmtId="0" fontId="2" fillId="0" borderId="7" xfId="0" applyFont="1" applyBorder="1" applyAlignment="1">
      <alignment horizontal="center" vertical="center" wrapText="1"/>
    </xf>
    <xf numFmtId="0" fontId="27" fillId="14" borderId="55" xfId="0" applyFont="1" applyFill="1" applyBorder="1" applyAlignment="1">
      <alignment horizontal="center" vertical="center" wrapText="1"/>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31" fillId="14" borderId="55" xfId="0" applyFont="1" applyFill="1" applyBorder="1" applyAlignment="1" applyProtection="1">
      <alignment horizontal="center" vertical="center" wrapText="1"/>
      <protection locked="0"/>
    </xf>
    <xf numFmtId="0" fontId="2" fillId="14" borderId="66" xfId="0" applyFont="1" applyFill="1" applyBorder="1" applyAlignment="1">
      <alignment horizontal="center" vertical="center" wrapText="1"/>
    </xf>
    <xf numFmtId="0" fontId="27" fillId="0" borderId="46" xfId="0" applyFont="1" applyBorder="1" applyAlignment="1" applyProtection="1">
      <alignment horizontal="justify" vertical="center" wrapText="1"/>
      <protection hidden="1"/>
    </xf>
    <xf numFmtId="0" fontId="27" fillId="0" borderId="60" xfId="0" applyFont="1" applyBorder="1" applyAlignment="1" applyProtection="1">
      <alignment horizontal="justify" vertical="center" wrapText="1"/>
      <protection hidden="1"/>
    </xf>
    <xf numFmtId="0" fontId="29" fillId="0" borderId="45" xfId="0" applyFont="1" applyBorder="1" applyAlignment="1">
      <alignment horizontal="center" vertical="center"/>
    </xf>
    <xf numFmtId="0" fontId="29" fillId="0" borderId="40" xfId="0" applyFont="1" applyBorder="1" applyAlignment="1">
      <alignment horizontal="center" vertical="center"/>
    </xf>
    <xf numFmtId="14" fontId="2" fillId="0" borderId="0" xfId="0" applyNumberFormat="1" applyFont="1" applyFill="1" applyBorder="1" applyAlignment="1" applyProtection="1">
      <alignment horizontal="center" vertical="center" wrapText="1"/>
      <protection locked="0"/>
    </xf>
    <xf numFmtId="0" fontId="2" fillId="14" borderId="26" xfId="0" applyFont="1" applyFill="1" applyBorder="1" applyAlignment="1" applyProtection="1">
      <alignment horizontal="justify" vertical="center" wrapText="1"/>
      <protection locked="0"/>
    </xf>
    <xf numFmtId="0" fontId="27" fillId="14" borderId="7" xfId="0" applyFont="1" applyFill="1" applyBorder="1" applyAlignment="1">
      <alignment horizontal="center" wrapText="1"/>
    </xf>
    <xf numFmtId="0" fontId="23" fillId="14" borderId="7" xfId="0" applyFont="1" applyFill="1" applyBorder="1" applyAlignment="1" applyProtection="1">
      <alignment horizontal="center" vertical="center" wrapText="1"/>
      <protection locked="0"/>
    </xf>
    <xf numFmtId="0" fontId="23" fillId="14" borderId="7" xfId="0" applyFont="1" applyFill="1" applyBorder="1" applyAlignment="1">
      <alignment horizontal="center" wrapText="1"/>
    </xf>
    <xf numFmtId="0" fontId="23" fillId="14" borderId="7" xfId="0" applyFont="1" applyFill="1" applyBorder="1" applyAlignment="1">
      <alignment horizontal="center" vertical="center" wrapText="1"/>
    </xf>
    <xf numFmtId="0" fontId="2" fillId="14" borderId="39" xfId="0" applyFont="1" applyFill="1" applyBorder="1" applyAlignment="1">
      <alignment vertical="center" wrapText="1"/>
    </xf>
    <xf numFmtId="0" fontId="27" fillId="0" borderId="36" xfId="0" applyFont="1" applyFill="1" applyBorder="1" applyAlignment="1" applyProtection="1">
      <alignment horizontal="center" vertical="center" wrapText="1"/>
      <protection locked="0"/>
    </xf>
    <xf numFmtId="14" fontId="27" fillId="0" borderId="56" xfId="0" applyNumberFormat="1" applyFont="1" applyFill="1" applyBorder="1" applyAlignment="1" applyProtection="1">
      <alignment horizontal="center" vertical="center" wrapText="1"/>
      <protection locked="0"/>
    </xf>
    <xf numFmtId="14" fontId="27" fillId="0" borderId="46" xfId="0" applyNumberFormat="1" applyFont="1" applyFill="1" applyBorder="1" applyAlignment="1" applyProtection="1">
      <alignment horizontal="center" vertical="center" wrapText="1"/>
      <protection locked="0"/>
    </xf>
    <xf numFmtId="14" fontId="27" fillId="0" borderId="60" xfId="0" applyNumberFormat="1" applyFont="1" applyFill="1" applyBorder="1" applyAlignment="1" applyProtection="1">
      <alignment horizontal="center" vertical="center" wrapText="1"/>
      <protection locked="0"/>
    </xf>
    <xf numFmtId="14" fontId="27" fillId="14" borderId="56" xfId="0" applyNumberFormat="1" applyFont="1" applyFill="1" applyBorder="1" applyAlignment="1" applyProtection="1">
      <alignment horizontal="center" vertical="center" wrapText="1"/>
      <protection locked="0"/>
    </xf>
    <xf numFmtId="0" fontId="27" fillId="0" borderId="46" xfId="0" applyFont="1" applyFill="1" applyBorder="1" applyAlignment="1" applyProtection="1">
      <alignment horizontal="center" vertical="center" wrapText="1"/>
      <protection locked="0"/>
    </xf>
    <xf numFmtId="0" fontId="27" fillId="0" borderId="56"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57" fillId="0" borderId="81" xfId="0" applyFont="1" applyFill="1" applyBorder="1" applyAlignment="1" applyProtection="1">
      <alignment horizontal="justify" vertical="center" wrapText="1"/>
    </xf>
    <xf numFmtId="0" fontId="57" fillId="0" borderId="5" xfId="0" applyFont="1" applyFill="1" applyBorder="1" applyAlignment="1" applyProtection="1">
      <alignment vertical="center" wrapText="1"/>
    </xf>
    <xf numFmtId="0" fontId="27" fillId="0" borderId="10" xfId="0" applyFont="1" applyFill="1" applyBorder="1" applyAlignment="1" applyProtection="1">
      <alignment horizontal="center" vertical="center" wrapText="1"/>
    </xf>
    <xf numFmtId="0" fontId="57" fillId="0" borderId="4" xfId="0" applyFont="1" applyFill="1" applyBorder="1" applyAlignment="1" applyProtection="1">
      <alignment horizontal="justify" vertical="center" wrapText="1"/>
      <protection locked="0"/>
    </xf>
    <xf numFmtId="0" fontId="57" fillId="0" borderId="7" xfId="0" applyFont="1" applyFill="1" applyBorder="1" applyAlignment="1" applyProtection="1">
      <alignment horizontal="justify" vertical="center" wrapText="1"/>
      <protection locked="0"/>
    </xf>
    <xf numFmtId="0" fontId="56" fillId="0" borderId="6" xfId="0" applyFont="1" applyBorder="1" applyAlignment="1">
      <alignment horizontal="center" vertical="center" wrapText="1"/>
    </xf>
    <xf numFmtId="0" fontId="27" fillId="0" borderId="7" xfId="0" applyFont="1" applyBorder="1" applyAlignment="1" applyProtection="1">
      <alignment horizontal="center" vertical="center" wrapText="1"/>
      <protection hidden="1"/>
    </xf>
    <xf numFmtId="0" fontId="27" fillId="0" borderId="7" xfId="0" applyFont="1" applyBorder="1" applyAlignment="1">
      <alignment horizontal="center" vertical="center" wrapText="1"/>
    </xf>
    <xf numFmtId="0" fontId="2" fillId="14" borderId="46" xfId="0" applyFont="1" applyFill="1" applyBorder="1" applyAlignment="1" applyProtection="1">
      <alignment horizontal="center" vertical="center" wrapText="1"/>
    </xf>
    <xf numFmtId="0" fontId="57" fillId="0" borderId="67" xfId="0" applyFont="1" applyFill="1" applyBorder="1" applyAlignment="1" applyProtection="1">
      <alignment vertical="center" wrapText="1"/>
    </xf>
    <xf numFmtId="0" fontId="57" fillId="0" borderId="31" xfId="0" applyFont="1" applyFill="1" applyBorder="1" applyAlignment="1" applyProtection="1">
      <alignment vertical="center" wrapText="1"/>
    </xf>
    <xf numFmtId="0" fontId="57" fillId="14" borderId="44" xfId="0" applyFont="1" applyFill="1" applyBorder="1" applyAlignment="1" applyProtection="1">
      <alignment vertical="center" wrapText="1"/>
    </xf>
    <xf numFmtId="14" fontId="27" fillId="14" borderId="10"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0" fillId="28" borderId="0" xfId="0" applyFill="1"/>
    <xf numFmtId="0" fontId="65" fillId="0" borderId="35" xfId="0" applyFont="1" applyBorder="1" applyAlignment="1" applyProtection="1">
      <alignment vertical="center" wrapText="1"/>
      <protection hidden="1"/>
    </xf>
    <xf numFmtId="0" fontId="31" fillId="0" borderId="64" xfId="0" applyFont="1" applyBorder="1" applyAlignment="1">
      <alignment horizontal="center" vertical="center"/>
    </xf>
    <xf numFmtId="0" fontId="31" fillId="0" borderId="63" xfId="0" applyFont="1" applyBorder="1" applyAlignment="1">
      <alignment horizontal="center" vertical="center" wrapText="1"/>
    </xf>
    <xf numFmtId="0" fontId="31" fillId="0" borderId="63" xfId="0" applyFont="1" applyBorder="1" applyAlignment="1">
      <alignment horizontal="center" vertical="center"/>
    </xf>
    <xf numFmtId="0" fontId="31" fillId="0" borderId="80" xfId="0" applyFont="1" applyBorder="1" applyAlignment="1">
      <alignment horizontal="center" vertical="center"/>
    </xf>
    <xf numFmtId="0" fontId="65" fillId="0" borderId="6" xfId="0" applyFont="1" applyBorder="1" applyAlignment="1" applyProtection="1">
      <alignment vertical="center" wrapText="1"/>
      <protection hidden="1"/>
    </xf>
    <xf numFmtId="0" fontId="31" fillId="0" borderId="18" xfId="0" applyFont="1" applyBorder="1" applyAlignment="1">
      <alignment horizontal="center" vertical="center"/>
    </xf>
    <xf numFmtId="0" fontId="31" fillId="0" borderId="19" xfId="0" applyFont="1" applyBorder="1" applyAlignment="1">
      <alignment horizontal="center" vertical="center" wrapText="1"/>
    </xf>
    <xf numFmtId="0" fontId="31" fillId="0" borderId="19" xfId="0" applyFont="1" applyBorder="1" applyAlignment="1">
      <alignment horizontal="center" vertical="center"/>
    </xf>
    <xf numFmtId="0" fontId="31" fillId="0" borderId="67" xfId="0" applyFont="1" applyBorder="1" applyAlignment="1">
      <alignment horizontal="center" vertical="center"/>
    </xf>
    <xf numFmtId="0" fontId="23" fillId="14" borderId="7" xfId="0" applyFont="1" applyFill="1" applyBorder="1" applyAlignment="1" applyProtection="1">
      <alignment horizontal="center" vertical="center"/>
    </xf>
    <xf numFmtId="0" fontId="23" fillId="15" borderId="1" xfId="0" applyFont="1" applyFill="1" applyBorder="1" applyProtection="1"/>
    <xf numFmtId="0" fontId="27" fillId="14" borderId="7" xfId="0" applyFont="1" applyFill="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7" fillId="14" borderId="1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14" fontId="27" fillId="0" borderId="60" xfId="0" applyNumberFormat="1"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57" fillId="0" borderId="66"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xf>
    <xf numFmtId="0" fontId="27" fillId="0" borderId="55" xfId="0" applyFont="1" applyBorder="1" applyAlignment="1" applyProtection="1">
      <alignment horizontal="center" vertical="center" wrapText="1"/>
    </xf>
    <xf numFmtId="0" fontId="27" fillId="0" borderId="55" xfId="0" applyFont="1" applyBorder="1" applyAlignment="1" applyProtection="1">
      <alignment horizontal="center" vertical="center" wrapText="1"/>
      <protection hidden="1"/>
    </xf>
    <xf numFmtId="0" fontId="2" fillId="14" borderId="60"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xf>
    <xf numFmtId="0" fontId="27" fillId="14" borderId="30"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xf>
    <xf numFmtId="0" fontId="2" fillId="0" borderId="5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xf>
    <xf numFmtId="14" fontId="27" fillId="0" borderId="55" xfId="0" applyNumberFormat="1" applyFont="1" applyBorder="1" applyAlignment="1" applyProtection="1">
      <alignment horizontal="center" vertical="center"/>
    </xf>
    <xf numFmtId="0" fontId="27" fillId="14" borderId="31" xfId="0" applyFont="1" applyFill="1" applyBorder="1" applyAlignment="1" applyProtection="1">
      <alignment horizontal="center" vertical="center" wrapText="1"/>
      <protection locked="0"/>
    </xf>
    <xf numFmtId="9" fontId="27" fillId="14" borderId="55" xfId="0" applyNumberFormat="1"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0" fontId="2" fillId="14" borderId="54"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protection hidden="1"/>
    </xf>
    <xf numFmtId="0" fontId="2" fillId="14" borderId="55"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7" fillId="0" borderId="55" xfId="0" applyFont="1" applyBorder="1" applyAlignment="1" applyProtection="1">
      <alignment horizontal="center" vertical="center" wrapText="1"/>
    </xf>
    <xf numFmtId="14" fontId="27" fillId="0" borderId="55" xfId="0" applyNumberFormat="1" applyFont="1" applyBorder="1" applyAlignment="1" applyProtection="1">
      <alignment horizontal="center" vertical="center"/>
    </xf>
    <xf numFmtId="0" fontId="27" fillId="14" borderId="55"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xf>
    <xf numFmtId="0" fontId="23" fillId="14" borderId="55" xfId="0" applyFont="1" applyFill="1" applyBorder="1" applyAlignment="1" applyProtection="1">
      <alignment horizontal="center" vertical="center" wrapText="1"/>
    </xf>
    <xf numFmtId="9" fontId="27" fillId="0" borderId="55" xfId="15" applyFont="1" applyBorder="1" applyAlignment="1" applyProtection="1">
      <alignment horizontal="center" vertical="center"/>
    </xf>
    <xf numFmtId="0" fontId="2" fillId="14" borderId="55" xfId="0" applyFont="1" applyFill="1" applyBorder="1" applyAlignment="1" applyProtection="1">
      <alignment horizontal="center" vertical="center" wrapText="1"/>
    </xf>
    <xf numFmtId="0" fontId="27" fillId="14" borderId="60"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protection locked="0"/>
    </xf>
    <xf numFmtId="9" fontId="27" fillId="14" borderId="55" xfId="0" applyNumberFormat="1" applyFont="1" applyFill="1" applyBorder="1" applyAlignment="1" applyProtection="1">
      <alignment horizontal="center" vertical="center"/>
    </xf>
    <xf numFmtId="9" fontId="2" fillId="0" borderId="55" xfId="0" applyNumberFormat="1" applyFont="1" applyBorder="1" applyAlignment="1" applyProtection="1">
      <alignment horizontal="center" vertical="center"/>
    </xf>
    <xf numFmtId="0" fontId="2" fillId="0" borderId="54" xfId="0" applyFont="1" applyFill="1" applyBorder="1" applyAlignment="1" applyProtection="1">
      <alignment horizontal="center" vertical="center" wrapText="1"/>
      <protection locked="0"/>
    </xf>
    <xf numFmtId="0" fontId="27" fillId="0" borderId="45" xfId="0" applyFont="1" applyBorder="1" applyAlignment="1" applyProtection="1">
      <alignment horizontal="center" vertical="center" wrapText="1"/>
    </xf>
    <xf numFmtId="0" fontId="2" fillId="14" borderId="7"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14" borderId="46" xfId="0"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14" borderId="10"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xf>
    <xf numFmtId="0" fontId="27" fillId="14" borderId="7" xfId="0" applyFont="1" applyFill="1" applyBorder="1" applyAlignment="1" applyProtection="1">
      <alignment horizontal="center" vertical="center" wrapText="1"/>
    </xf>
    <xf numFmtId="0" fontId="27" fillId="14" borderId="30" xfId="0" applyFont="1" applyFill="1" applyBorder="1" applyAlignment="1" applyProtection="1">
      <alignment horizontal="center" vertical="center" wrapText="1"/>
      <protection locked="0"/>
    </xf>
    <xf numFmtId="0" fontId="27" fillId="0" borderId="7" xfId="0" applyFont="1" applyBorder="1" applyAlignment="1" applyProtection="1">
      <alignment horizontal="center" vertical="center" wrapText="1"/>
    </xf>
    <xf numFmtId="0" fontId="2" fillId="0" borderId="55" xfId="0" applyFont="1" applyFill="1" applyBorder="1" applyAlignment="1" applyProtection="1">
      <alignment horizontal="justify" vertical="center" wrapText="1"/>
      <protection locked="0"/>
    </xf>
    <xf numFmtId="0" fontId="59" fillId="0" borderId="73" xfId="0" applyFont="1" applyBorder="1" applyAlignment="1">
      <alignment horizontal="center" vertical="center"/>
    </xf>
    <xf numFmtId="0" fontId="59" fillId="0" borderId="73"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19" xfId="0" applyFont="1" applyBorder="1" applyAlignment="1">
      <alignment horizontal="center" vertical="center"/>
    </xf>
    <xf numFmtId="0" fontId="59" fillId="0" borderId="1" xfId="0" applyFont="1" applyBorder="1" applyAlignment="1">
      <alignment horizontal="center" vertical="center"/>
    </xf>
    <xf numFmtId="0" fontId="59" fillId="0" borderId="12" xfId="0" applyFont="1" applyBorder="1" applyAlignment="1">
      <alignment horizontal="center" vertical="center"/>
    </xf>
    <xf numFmtId="0" fontId="27" fillId="0" borderId="7" xfId="0" applyFont="1" applyFill="1" applyBorder="1" applyAlignment="1" applyProtection="1">
      <alignment horizontal="justify" vertical="center" wrapText="1"/>
      <protection hidden="1"/>
    </xf>
    <xf numFmtId="0" fontId="27" fillId="14" borderId="55" xfId="0" applyFont="1" applyFill="1" applyBorder="1" applyAlignment="1" applyProtection="1">
      <alignment vertical="center" wrapText="1"/>
    </xf>
    <xf numFmtId="0" fontId="27" fillId="14" borderId="7" xfId="0" applyFont="1" applyFill="1" applyBorder="1" applyAlignment="1" applyProtection="1">
      <alignment vertical="center" wrapText="1"/>
    </xf>
    <xf numFmtId="0" fontId="2" fillId="14" borderId="9" xfId="0" applyFont="1" applyFill="1" applyBorder="1" applyAlignment="1" applyProtection="1">
      <alignment horizontal="center" vertical="center" wrapText="1"/>
      <protection locked="0"/>
    </xf>
    <xf numFmtId="9" fontId="2" fillId="14" borderId="6" xfId="0" applyNumberFormat="1" applyFont="1" applyFill="1" applyBorder="1" applyAlignment="1" applyProtection="1">
      <alignment horizontal="center" vertical="center"/>
    </xf>
    <xf numFmtId="0" fontId="27" fillId="0" borderId="21" xfId="0" applyFont="1" applyFill="1" applyBorder="1" applyAlignment="1" applyProtection="1">
      <alignment horizontal="justify" vertical="center" wrapText="1"/>
      <protection locked="0"/>
    </xf>
    <xf numFmtId="9" fontId="2" fillId="14" borderId="7" xfId="0" applyNumberFormat="1" applyFont="1" applyFill="1" applyBorder="1" applyAlignment="1" applyProtection="1">
      <alignment horizontal="center" vertical="center"/>
    </xf>
    <xf numFmtId="0" fontId="57" fillId="14" borderId="55" xfId="0" applyFont="1" applyFill="1" applyBorder="1" applyAlignment="1" applyProtection="1">
      <alignment horizontal="justify" vertical="center" wrapText="1"/>
      <protection locked="0"/>
    </xf>
    <xf numFmtId="0" fontId="57" fillId="0" borderId="26" xfId="0" applyFont="1" applyFill="1" applyBorder="1" applyAlignment="1" applyProtection="1">
      <alignment horizontal="justify" vertical="center" wrapText="1"/>
      <protection locked="0"/>
    </xf>
    <xf numFmtId="0" fontId="27" fillId="0" borderId="6" xfId="0" applyFont="1" applyFill="1" applyBorder="1" applyAlignment="1" applyProtection="1">
      <alignment vertical="top" wrapText="1"/>
      <protection locked="0"/>
    </xf>
    <xf numFmtId="0" fontId="27" fillId="0" borderId="35" xfId="0" applyFont="1" applyFill="1" applyBorder="1" applyAlignment="1" applyProtection="1">
      <alignment vertical="top" wrapText="1"/>
      <protection locked="0"/>
    </xf>
    <xf numFmtId="9" fontId="2" fillId="14" borderId="54" xfId="0" applyNumberFormat="1" applyFont="1" applyFill="1" applyBorder="1" applyAlignment="1" applyProtection="1">
      <alignment horizontal="center" vertical="center"/>
    </xf>
    <xf numFmtId="0" fontId="23" fillId="14" borderId="11" xfId="0" applyFont="1" applyFill="1" applyBorder="1" applyProtection="1"/>
    <xf numFmtId="0" fontId="27" fillId="14" borderId="39"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 fillId="14" borderId="5" xfId="0" applyFont="1" applyFill="1" applyBorder="1" applyAlignment="1">
      <alignment horizontal="center" vertical="center" wrapText="1"/>
    </xf>
    <xf numFmtId="0" fontId="2" fillId="0" borderId="34" xfId="0" applyFont="1" applyFill="1" applyBorder="1" applyAlignment="1" applyProtection="1">
      <alignment horizontal="center" vertical="center" wrapText="1"/>
      <protection locked="0"/>
    </xf>
    <xf numFmtId="9" fontId="27" fillId="0" borderId="55" xfId="0" applyNumberFormat="1" applyFont="1" applyBorder="1" applyAlignment="1" applyProtection="1">
      <alignment horizontal="center" vertical="center" wrapText="1"/>
    </xf>
    <xf numFmtId="0" fontId="2" fillId="1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hidden="1"/>
    </xf>
    <xf numFmtId="0" fontId="2" fillId="0" borderId="1" xfId="0" applyFont="1" applyFill="1" applyBorder="1" applyAlignment="1" applyProtection="1">
      <alignment horizontal="justify" vertical="center" wrapText="1"/>
    </xf>
    <xf numFmtId="0" fontId="2" fillId="14" borderId="1" xfId="0" applyFont="1" applyFill="1" applyBorder="1" applyAlignment="1" applyProtection="1">
      <alignment horizontal="justify" vertical="center" wrapText="1"/>
    </xf>
    <xf numFmtId="9" fontId="2" fillId="0" borderId="1" xfId="0" applyNumberFormat="1" applyFont="1" applyBorder="1" applyAlignment="1" applyProtection="1">
      <alignment horizontal="center" vertical="center"/>
    </xf>
    <xf numFmtId="0" fontId="2" fillId="0" borderId="1" xfId="0" applyFont="1" applyBorder="1" applyAlignment="1" applyProtection="1">
      <alignment horizontal="justify" vertical="center" wrapText="1"/>
    </xf>
    <xf numFmtId="9" fontId="2" fillId="0" borderId="1" xfId="15" applyFont="1" applyFill="1" applyBorder="1" applyAlignment="1" applyProtection="1">
      <alignment horizontal="center" vertical="center" wrapText="1"/>
      <protection locked="0"/>
    </xf>
    <xf numFmtId="0" fontId="2" fillId="14"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protection hidden="1"/>
    </xf>
    <xf numFmtId="0" fontId="2" fillId="0" borderId="45" xfId="0" applyFont="1" applyFill="1" applyBorder="1" applyAlignment="1" applyProtection="1">
      <alignment horizontal="center" vertical="center" wrapText="1"/>
      <protection hidden="1"/>
    </xf>
    <xf numFmtId="0" fontId="2" fillId="0" borderId="30" xfId="0" applyFont="1" applyFill="1" applyBorder="1" applyAlignment="1" applyProtection="1">
      <alignment horizontal="center" vertical="center" wrapText="1"/>
      <protection hidden="1"/>
    </xf>
    <xf numFmtId="0" fontId="27" fillId="0" borderId="6" xfId="0" applyFont="1" applyBorder="1" applyAlignment="1" applyProtection="1">
      <alignment horizontal="justify" vertical="center" wrapText="1"/>
    </xf>
    <xf numFmtId="9" fontId="27" fillId="0" borderId="6" xfId="15" applyFont="1" applyBorder="1" applyAlignment="1" applyProtection="1">
      <alignment horizontal="center" vertical="center"/>
    </xf>
    <xf numFmtId="0" fontId="27" fillId="0" borderId="55" xfId="0" applyFont="1" applyBorder="1" applyAlignment="1" applyProtection="1">
      <alignment vertical="center" wrapText="1"/>
    </xf>
    <xf numFmtId="14" fontId="27" fillId="0" borderId="6" xfId="0" applyNumberFormat="1"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7" xfId="0" applyFont="1" applyBorder="1" applyAlignment="1" applyProtection="1">
      <alignment vertical="center" wrapText="1"/>
    </xf>
    <xf numFmtId="9" fontId="2" fillId="0" borderId="60" xfId="15"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xf>
    <xf numFmtId="0" fontId="27" fillId="14" borderId="33" xfId="0" applyFont="1" applyFill="1" applyBorder="1" applyAlignment="1" applyProtection="1">
      <alignment vertical="center"/>
    </xf>
    <xf numFmtId="0" fontId="27" fillId="14" borderId="6" xfId="0" applyFont="1" applyFill="1" applyBorder="1" applyAlignment="1" applyProtection="1">
      <alignment vertical="center" wrapText="1"/>
    </xf>
    <xf numFmtId="9" fontId="27" fillId="14" borderId="6" xfId="0" applyNumberFormat="1" applyFont="1" applyFill="1" applyBorder="1" applyAlignment="1" applyProtection="1">
      <alignment horizontal="center" vertical="center"/>
    </xf>
    <xf numFmtId="14" fontId="27" fillId="14" borderId="30" xfId="0" applyNumberFormat="1" applyFont="1" applyFill="1" applyBorder="1" applyAlignment="1" applyProtection="1">
      <alignment horizontal="center" vertical="center" wrapText="1"/>
    </xf>
    <xf numFmtId="9" fontId="27" fillId="14" borderId="7" xfId="0" applyNumberFormat="1" applyFont="1" applyFill="1" applyBorder="1" applyAlignment="1" applyProtection="1">
      <alignment horizontal="center" vertical="center"/>
    </xf>
    <xf numFmtId="14" fontId="27" fillId="14" borderId="6" xfId="0" applyNumberFormat="1" applyFont="1" applyFill="1" applyBorder="1" applyAlignment="1" applyProtection="1">
      <alignment horizontal="center" vertical="center"/>
    </xf>
    <xf numFmtId="14" fontId="27" fillId="0" borderId="7" xfId="0" applyNumberFormat="1" applyFont="1" applyBorder="1" applyAlignment="1" applyProtection="1">
      <alignment horizontal="center" vertical="center"/>
    </xf>
    <xf numFmtId="9" fontId="27" fillId="14" borderId="6" xfId="0" applyNumberFormat="1" applyFont="1" applyFill="1" applyBorder="1" applyAlignment="1" applyProtection="1">
      <alignment horizontal="center" vertical="center" wrapText="1"/>
    </xf>
    <xf numFmtId="0" fontId="27" fillId="0" borderId="30" xfId="0" applyFont="1" applyBorder="1" applyAlignment="1" applyProtection="1">
      <alignment horizontal="center" vertical="justify" wrapText="1"/>
    </xf>
    <xf numFmtId="14" fontId="27" fillId="0" borderId="31" xfId="0" applyNumberFormat="1" applyFont="1" applyBorder="1" applyAlignment="1" applyProtection="1">
      <alignment horizontal="center" vertical="center"/>
    </xf>
    <xf numFmtId="14" fontId="27" fillId="0" borderId="34" xfId="0" applyNumberFormat="1" applyFont="1" applyBorder="1" applyAlignment="1" applyProtection="1">
      <alignment horizontal="center"/>
    </xf>
    <xf numFmtId="0" fontId="27" fillId="14" borderId="34" xfId="0" applyFont="1" applyFill="1" applyBorder="1" applyAlignment="1" applyProtection="1">
      <alignment horizontal="left" vertical="center" wrapText="1"/>
    </xf>
    <xf numFmtId="9" fontId="27" fillId="14" borderId="34" xfId="0" applyNumberFormat="1" applyFont="1" applyFill="1" applyBorder="1" applyAlignment="1" applyProtection="1">
      <alignment horizontal="center" vertical="center" wrapText="1"/>
    </xf>
    <xf numFmtId="14" fontId="27" fillId="0" borderId="1" xfId="0" applyNumberFormat="1" applyFont="1" applyBorder="1" applyAlignment="1" applyProtection="1">
      <alignment horizontal="center"/>
    </xf>
    <xf numFmtId="0" fontId="27" fillId="14" borderId="1" xfId="0" applyFont="1" applyFill="1" applyBorder="1" applyAlignment="1" applyProtection="1">
      <alignment horizontal="left" vertical="center" wrapText="1"/>
    </xf>
    <xf numFmtId="9" fontId="27" fillId="14" borderId="1" xfId="0" applyNumberFormat="1" applyFont="1" applyFill="1" applyBorder="1" applyAlignment="1" applyProtection="1">
      <alignment horizontal="center" vertical="center" wrapText="1"/>
    </xf>
    <xf numFmtId="0" fontId="27" fillId="0" borderId="45" xfId="0" applyFont="1" applyBorder="1" applyAlignment="1" applyProtection="1">
      <alignment vertical="center" wrapText="1"/>
    </xf>
    <xf numFmtId="0" fontId="59" fillId="0" borderId="18" xfId="0" applyFont="1" applyBorder="1" applyAlignment="1" applyProtection="1">
      <alignment vertical="center" wrapText="1"/>
      <protection hidden="1"/>
    </xf>
    <xf numFmtId="0" fontId="59" fillId="0" borderId="2" xfId="0" applyFont="1" applyBorder="1" applyAlignment="1" applyProtection="1">
      <alignment horizontal="center" vertical="center" wrapText="1"/>
      <protection hidden="1"/>
    </xf>
    <xf numFmtId="0" fontId="59" fillId="0" borderId="50" xfId="0" applyFont="1" applyBorder="1" applyAlignment="1" applyProtection="1">
      <alignment vertical="center" wrapText="1"/>
      <protection hidden="1"/>
    </xf>
    <xf numFmtId="0" fontId="59" fillId="0" borderId="3" xfId="0" applyFont="1" applyBorder="1" applyAlignment="1" applyProtection="1">
      <alignment vertical="center" wrapText="1"/>
      <protection hidden="1"/>
    </xf>
    <xf numFmtId="0" fontId="59" fillId="0" borderId="71" xfId="0" applyFont="1" applyBorder="1" applyAlignment="1" applyProtection="1">
      <alignment vertical="center" wrapText="1"/>
      <protection hidden="1"/>
    </xf>
    <xf numFmtId="0" fontId="59" fillId="0" borderId="2" xfId="0" applyFont="1" applyBorder="1" applyAlignment="1" applyProtection="1">
      <alignment horizontal="left" vertical="center" wrapText="1"/>
      <protection hidden="1"/>
    </xf>
    <xf numFmtId="0" fontId="46" fillId="0" borderId="3" xfId="0" applyFont="1" applyBorder="1" applyAlignment="1">
      <alignment vertical="center" wrapText="1"/>
    </xf>
    <xf numFmtId="17" fontId="2" fillId="14" borderId="6" xfId="0" applyNumberFormat="1" applyFont="1" applyFill="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9" fontId="27" fillId="0" borderId="7" xfId="15" applyFont="1" applyBorder="1" applyAlignment="1" applyProtection="1">
      <alignment horizontal="center" vertical="center"/>
    </xf>
    <xf numFmtId="14" fontId="2" fillId="0" borderId="60" xfId="0" applyNumberFormat="1" applyFont="1" applyFill="1" applyBorder="1" applyAlignment="1" applyProtection="1">
      <alignment horizontal="center" vertical="center" wrapText="1"/>
      <protection locked="0"/>
    </xf>
    <xf numFmtId="0" fontId="27" fillId="0" borderId="55" xfId="0" applyFont="1" applyBorder="1" applyAlignment="1" applyProtection="1">
      <alignment horizontal="justify" vertical="center" wrapText="1"/>
    </xf>
    <xf numFmtId="0" fontId="2" fillId="0" borderId="34" xfId="0" applyFont="1" applyBorder="1" applyAlignment="1" applyProtection="1">
      <alignment horizontal="justify" vertical="center" wrapText="1"/>
      <protection hidden="1"/>
    </xf>
    <xf numFmtId="9" fontId="2" fillId="0" borderId="34" xfId="0" applyNumberFormat="1" applyFont="1" applyBorder="1" applyAlignment="1" applyProtection="1">
      <alignment horizontal="center" vertical="center"/>
    </xf>
    <xf numFmtId="9" fontId="27" fillId="0" borderId="6" xfId="0" applyNumberFormat="1" applyFont="1" applyFill="1" applyBorder="1" applyAlignment="1" applyProtection="1">
      <alignment horizontal="center" vertical="center" wrapText="1"/>
    </xf>
    <xf numFmtId="9" fontId="27" fillId="0" borderId="7" xfId="0" applyNumberFormat="1" applyFont="1" applyFill="1" applyBorder="1" applyAlignment="1" applyProtection="1">
      <alignment horizontal="center" vertical="center" wrapText="1"/>
    </xf>
    <xf numFmtId="0" fontId="31" fillId="0" borderId="5" xfId="0" applyFont="1" applyFill="1" applyBorder="1" applyAlignment="1">
      <alignment horizontal="center" vertical="center" wrapText="1"/>
    </xf>
    <xf numFmtId="0" fontId="23" fillId="14" borderId="0" xfId="0" applyFont="1" applyFill="1" applyProtection="1"/>
    <xf numFmtId="0" fontId="57" fillId="0" borderId="40" xfId="0" applyFont="1" applyBorder="1" applyProtection="1"/>
    <xf numFmtId="0" fontId="2" fillId="0" borderId="40" xfId="0" applyFont="1" applyBorder="1" applyProtection="1"/>
    <xf numFmtId="0" fontId="27" fillId="14" borderId="26" xfId="0" applyFont="1" applyFill="1" applyBorder="1" applyAlignment="1" applyProtection="1">
      <alignment horizontal="justify" vertical="center" wrapText="1"/>
      <protection locked="0"/>
    </xf>
    <xf numFmtId="0" fontId="2" fillId="0" borderId="6" xfId="0" applyFont="1" applyFill="1" applyBorder="1" applyAlignment="1" applyProtection="1">
      <alignment horizontal="justify" vertical="top" wrapText="1"/>
      <protection locked="0"/>
    </xf>
    <xf numFmtId="0" fontId="57" fillId="0" borderId="0" xfId="0" applyFont="1" applyBorder="1" applyProtection="1"/>
    <xf numFmtId="0" fontId="23" fillId="14" borderId="39" xfId="0" applyFont="1" applyFill="1" applyBorder="1" applyAlignment="1" applyProtection="1">
      <alignment horizontal="center" vertical="center"/>
    </xf>
    <xf numFmtId="0" fontId="57" fillId="0" borderId="28" xfId="0" applyFont="1" applyBorder="1" applyProtection="1"/>
    <xf numFmtId="0" fontId="2" fillId="0" borderId="7" xfId="0" applyFont="1" applyFill="1" applyBorder="1" applyAlignment="1" applyProtection="1">
      <alignment horizontal="center" vertical="center" wrapText="1"/>
    </xf>
    <xf numFmtId="0" fontId="23" fillId="0" borderId="0" xfId="0" applyFont="1" applyBorder="1" applyProtection="1"/>
    <xf numFmtId="0" fontId="2" fillId="0" borderId="7" xfId="0" applyFont="1" applyBorder="1" applyAlignment="1" applyProtection="1">
      <alignment horizontal="center" vertical="center" wrapText="1"/>
      <protection hidden="1"/>
    </xf>
    <xf numFmtId="0" fontId="2" fillId="14" borderId="7"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23" fillId="0" borderId="28" xfId="0" applyFont="1" applyBorder="1" applyProtection="1"/>
    <xf numFmtId="0" fontId="2" fillId="0" borderId="0" xfId="0" applyFont="1" applyBorder="1" applyProtection="1"/>
    <xf numFmtId="0" fontId="2" fillId="0" borderId="28" xfId="0" applyFont="1" applyBorder="1" applyProtection="1"/>
    <xf numFmtId="0" fontId="2" fillId="14" borderId="38" xfId="0" applyFont="1" applyFill="1" applyBorder="1" applyAlignment="1" applyProtection="1">
      <alignment horizontal="center" vertical="center" wrapText="1"/>
      <protection locked="0"/>
    </xf>
    <xf numFmtId="0" fontId="23" fillId="0" borderId="29" xfId="0" applyFont="1" applyBorder="1" applyProtection="1"/>
    <xf numFmtId="0" fontId="23" fillId="0" borderId="38" xfId="0" applyFont="1" applyBorder="1" applyProtection="1"/>
    <xf numFmtId="0" fontId="2" fillId="14" borderId="23" xfId="0" applyFont="1" applyFill="1" applyBorder="1" applyAlignment="1" applyProtection="1">
      <alignment horizontal="left" vertical="center" wrapText="1"/>
    </xf>
    <xf numFmtId="0" fontId="23" fillId="0" borderId="0" xfId="0" applyFont="1" applyProtection="1"/>
    <xf numFmtId="0" fontId="23" fillId="0" borderId="40" xfId="0" applyFont="1" applyBorder="1" applyProtection="1"/>
    <xf numFmtId="0" fontId="23" fillId="0" borderId="0" xfId="0" applyFont="1" applyBorder="1" applyProtection="1"/>
    <xf numFmtId="0" fontId="27" fillId="0" borderId="7" xfId="0" applyFont="1" applyBorder="1" applyAlignment="1" applyProtection="1">
      <alignment horizontal="left" vertical="center" wrapText="1"/>
    </xf>
    <xf numFmtId="0" fontId="27" fillId="0" borderId="55" xfId="0" applyFont="1" applyBorder="1" applyAlignment="1" applyProtection="1">
      <alignment horizontal="left" vertical="center" wrapText="1"/>
    </xf>
    <xf numFmtId="0" fontId="2" fillId="0" borderId="7" xfId="0" applyFont="1" applyFill="1" applyBorder="1" applyAlignment="1" applyProtection="1">
      <alignment horizontal="left" vertical="center" wrapText="1"/>
      <protection hidden="1"/>
    </xf>
    <xf numFmtId="0" fontId="0" fillId="34"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7" fillId="0" borderId="1" xfId="0" applyFont="1" applyBorder="1" applyAlignment="1" applyProtection="1">
      <alignment horizontal="center"/>
    </xf>
    <xf numFmtId="0" fontId="26" fillId="0" borderId="1" xfId="0" applyFont="1" applyBorder="1" applyAlignment="1" applyProtection="1">
      <alignment horizontal="center"/>
    </xf>
    <xf numFmtId="0" fontId="7" fillId="0" borderId="1" xfId="0" applyFont="1" applyBorder="1" applyAlignment="1" applyProtection="1">
      <alignment horizont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left"/>
    </xf>
    <xf numFmtId="0" fontId="37" fillId="0" borderId="5" xfId="0" applyFont="1" applyBorder="1" applyAlignment="1" applyProtection="1">
      <alignment horizontal="left"/>
    </xf>
    <xf numFmtId="0" fontId="11" fillId="0" borderId="1" xfId="0" applyFont="1" applyBorder="1" applyAlignment="1" applyProtection="1">
      <alignment horizontal="center"/>
    </xf>
    <xf numFmtId="0" fontId="11" fillId="0" borderId="31" xfId="0" applyFont="1" applyBorder="1" applyAlignment="1" applyProtection="1">
      <alignment horizontal="left"/>
    </xf>
    <xf numFmtId="0" fontId="11" fillId="0" borderId="5" xfId="0" applyFont="1" applyBorder="1" applyAlignment="1" applyProtection="1">
      <alignment horizontal="left"/>
    </xf>
    <xf numFmtId="14"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center"/>
    </xf>
    <xf numFmtId="0" fontId="29" fillId="0" borderId="31" xfId="0" applyFont="1" applyBorder="1" applyAlignment="1">
      <alignment horizontal="center" wrapText="1"/>
    </xf>
    <xf numFmtId="0" fontId="29" fillId="0" borderId="30" xfId="0" applyFont="1" applyBorder="1" applyAlignment="1">
      <alignment horizontal="center" wrapText="1"/>
    </xf>
    <xf numFmtId="0" fontId="29" fillId="0" borderId="5" xfId="0" applyFont="1" applyBorder="1" applyAlignment="1">
      <alignment horizontal="center" wrapText="1"/>
    </xf>
    <xf numFmtId="14" fontId="29" fillId="0" borderId="31" xfId="0" applyNumberFormat="1" applyFont="1" applyBorder="1" applyAlignment="1">
      <alignment horizontal="center" vertical="center"/>
    </xf>
    <xf numFmtId="0" fontId="29" fillId="0" borderId="30" xfId="0" applyFont="1" applyBorder="1" applyAlignment="1">
      <alignment horizontal="center" vertical="center"/>
    </xf>
    <xf numFmtId="0" fontId="29" fillId="0" borderId="5" xfId="0" applyFont="1" applyBorder="1" applyAlignment="1">
      <alignment horizontal="center" vertical="center"/>
    </xf>
    <xf numFmtId="0" fontId="29" fillId="0" borderId="31" xfId="0" applyFont="1" applyBorder="1" applyAlignment="1">
      <alignment horizontal="center" vertical="center" wrapText="1"/>
    </xf>
    <xf numFmtId="0" fontId="29" fillId="0" borderId="5" xfId="0" applyFont="1" applyBorder="1" applyAlignment="1">
      <alignment horizontal="center" vertical="center" wrapText="1"/>
    </xf>
    <xf numFmtId="0" fontId="27" fillId="0" borderId="39"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14" borderId="26" xfId="0" applyFont="1" applyFill="1" applyBorder="1" applyAlignment="1" applyProtection="1">
      <alignment horizontal="center" vertical="center" wrapText="1"/>
    </xf>
    <xf numFmtId="0" fontId="27" fillId="14" borderId="39" xfId="0" applyFont="1" applyFill="1" applyBorder="1" applyAlignment="1" applyProtection="1">
      <alignment horizontal="center" vertical="center" wrapText="1"/>
    </xf>
    <xf numFmtId="0" fontId="27" fillId="14" borderId="35" xfId="0" applyFont="1" applyFill="1" applyBorder="1" applyAlignment="1" applyProtection="1">
      <alignment horizontal="center" vertical="center" wrapText="1"/>
    </xf>
    <xf numFmtId="0" fontId="23" fillId="14" borderId="4" xfId="0" applyFont="1" applyFill="1" applyBorder="1" applyAlignment="1" applyProtection="1">
      <alignment horizontal="left" vertical="center" wrapText="1"/>
    </xf>
    <xf numFmtId="0" fontId="23" fillId="14" borderId="26" xfId="0" applyFont="1" applyFill="1" applyBorder="1" applyAlignment="1" applyProtection="1">
      <alignment horizontal="left" vertical="center"/>
    </xf>
    <xf numFmtId="0" fontId="23" fillId="14" borderId="35" xfId="0" applyFont="1" applyFill="1" applyBorder="1" applyAlignment="1" applyProtection="1">
      <alignment horizontal="left" vertical="center"/>
    </xf>
    <xf numFmtId="0" fontId="23" fillId="14" borderId="39" xfId="0" applyFont="1" applyFill="1" applyBorder="1" applyAlignment="1" applyProtection="1">
      <alignment horizontal="left" vertical="center" wrapText="1"/>
    </xf>
    <xf numFmtId="0" fontId="23" fillId="14" borderId="26" xfId="0" applyFont="1" applyFill="1" applyBorder="1" applyAlignment="1" applyProtection="1">
      <alignment horizontal="left" vertical="center" wrapText="1"/>
    </xf>
    <xf numFmtId="0" fontId="23" fillId="14" borderId="35" xfId="0" applyFont="1" applyFill="1" applyBorder="1" applyAlignment="1" applyProtection="1">
      <alignment horizontal="left" vertical="center" wrapText="1"/>
    </xf>
    <xf numFmtId="0" fontId="23" fillId="14" borderId="55" xfId="0" applyFont="1" applyFill="1" applyBorder="1" applyAlignment="1" applyProtection="1">
      <alignment horizontal="left" vertical="center" wrapText="1"/>
    </xf>
    <xf numFmtId="0" fontId="23" fillId="14" borderId="39" xfId="0" applyFont="1" applyFill="1" applyBorder="1" applyAlignment="1" applyProtection="1">
      <alignment horizontal="justify" vertical="center" wrapText="1"/>
    </xf>
    <xf numFmtId="0" fontId="23" fillId="14" borderId="26" xfId="0" applyFont="1" applyFill="1" applyBorder="1" applyAlignment="1" applyProtection="1">
      <alignment horizontal="justify" vertical="center" wrapText="1"/>
    </xf>
    <xf numFmtId="0" fontId="23" fillId="14" borderId="35" xfId="0" applyFont="1" applyFill="1" applyBorder="1" applyAlignment="1" applyProtection="1">
      <alignment horizontal="justify" vertical="center" wrapText="1"/>
    </xf>
    <xf numFmtId="0" fontId="23" fillId="14" borderId="55" xfId="0" applyFont="1" applyFill="1" applyBorder="1" applyAlignment="1" applyProtection="1">
      <alignment horizontal="justify" vertical="center" wrapText="1"/>
    </xf>
    <xf numFmtId="0" fontId="23" fillId="14" borderId="4" xfId="0" applyFont="1" applyFill="1" applyBorder="1" applyAlignment="1" applyProtection="1">
      <alignment horizontal="justify" vertical="center" wrapText="1"/>
    </xf>
    <xf numFmtId="0" fontId="23" fillId="14" borderId="4" xfId="0" applyFont="1" applyFill="1" applyBorder="1" applyAlignment="1" applyProtection="1">
      <alignment horizontal="left" vertical="top" wrapText="1"/>
    </xf>
    <xf numFmtId="0" fontId="23" fillId="14" borderId="26" xfId="0" applyFont="1" applyFill="1" applyBorder="1" applyAlignment="1" applyProtection="1">
      <alignment horizontal="left" vertical="top" wrapText="1"/>
    </xf>
    <xf numFmtId="0" fontId="23" fillId="14" borderId="39" xfId="0" applyFont="1" applyFill="1" applyBorder="1" applyAlignment="1" applyProtection="1">
      <alignment horizontal="left" vertical="top" wrapText="1"/>
    </xf>
    <xf numFmtId="0" fontId="0" fillId="0" borderId="26" xfId="0" applyBorder="1" applyAlignment="1">
      <alignment horizontal="left" vertical="top" wrapText="1"/>
    </xf>
    <xf numFmtId="0" fontId="0" fillId="0" borderId="35" xfId="0" applyBorder="1" applyAlignment="1">
      <alignment horizontal="left" vertical="top" wrapText="1"/>
    </xf>
    <xf numFmtId="0" fontId="2" fillId="14" borderId="53" xfId="0" applyFont="1" applyFill="1" applyBorder="1" applyAlignment="1" applyProtection="1">
      <alignment horizontal="left" vertical="center" wrapText="1"/>
    </xf>
    <xf numFmtId="0" fontId="2" fillId="14" borderId="72" xfId="0" applyFont="1" applyFill="1" applyBorder="1" applyAlignment="1" applyProtection="1">
      <alignment horizontal="left" vertical="center" wrapText="1"/>
    </xf>
    <xf numFmtId="0" fontId="27" fillId="0" borderId="39" xfId="0" applyFont="1" applyBorder="1" applyAlignment="1" applyProtection="1">
      <alignment horizontal="left" wrapText="1"/>
    </xf>
    <xf numFmtId="0" fontId="27" fillId="0" borderId="55" xfId="0" applyFont="1" applyBorder="1" applyAlignment="1" applyProtection="1">
      <alignment horizontal="left" wrapText="1"/>
    </xf>
    <xf numFmtId="0" fontId="23" fillId="14" borderId="55" xfId="0" applyFont="1" applyFill="1" applyBorder="1" applyAlignment="1" applyProtection="1">
      <alignment horizontal="left" vertical="top" wrapText="1"/>
    </xf>
    <xf numFmtId="0" fontId="23" fillId="14" borderId="35" xfId="0" applyFont="1" applyFill="1" applyBorder="1" applyAlignment="1" applyProtection="1">
      <alignment horizontal="left" vertical="top" wrapText="1"/>
    </xf>
    <xf numFmtId="0" fontId="27" fillId="14" borderId="39" xfId="0" applyFont="1" applyFill="1" applyBorder="1" applyAlignment="1" applyProtection="1">
      <alignment horizontal="left" vertical="center" wrapText="1"/>
    </xf>
    <xf numFmtId="0" fontId="27" fillId="14" borderId="26" xfId="0" applyFont="1" applyFill="1" applyBorder="1" applyAlignment="1" applyProtection="1">
      <alignment horizontal="left" vertical="center" wrapText="1"/>
    </xf>
    <xf numFmtId="0" fontId="27" fillId="14" borderId="55" xfId="0" applyFont="1" applyFill="1" applyBorder="1" applyAlignment="1" applyProtection="1">
      <alignment horizontal="left" vertical="center" wrapText="1"/>
    </xf>
    <xf numFmtId="0" fontId="57" fillId="14" borderId="4" xfId="0" applyFont="1" applyFill="1" applyBorder="1" applyAlignment="1" applyProtection="1">
      <alignment horizontal="left" vertical="center" wrapText="1"/>
    </xf>
    <xf numFmtId="0" fontId="57" fillId="14" borderId="26" xfId="0" applyFont="1" applyFill="1" applyBorder="1" applyAlignment="1" applyProtection="1">
      <alignment horizontal="left" vertical="center"/>
    </xf>
    <xf numFmtId="0" fontId="57" fillId="14" borderId="35" xfId="0" applyFont="1" applyFill="1" applyBorder="1" applyAlignment="1" applyProtection="1">
      <alignment horizontal="left" vertical="center"/>
    </xf>
    <xf numFmtId="0" fontId="2" fillId="0" borderId="39"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9" fontId="27" fillId="14" borderId="39" xfId="0" applyNumberFormat="1" applyFont="1" applyFill="1" applyBorder="1" applyAlignment="1" applyProtection="1">
      <alignment horizontal="center" vertical="center"/>
    </xf>
    <xf numFmtId="9" fontId="27" fillId="14" borderId="55" xfId="0" applyNumberFormat="1" applyFont="1" applyFill="1" applyBorder="1" applyAlignment="1" applyProtection="1">
      <alignment horizontal="center" vertical="center"/>
    </xf>
    <xf numFmtId="0" fontId="27" fillId="14" borderId="55" xfId="0" applyFont="1" applyFill="1" applyBorder="1" applyAlignment="1" applyProtection="1">
      <alignment horizontal="center" vertical="center" wrapText="1"/>
    </xf>
    <xf numFmtId="9" fontId="27" fillId="14" borderId="39" xfId="0" applyNumberFormat="1"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wrapText="1"/>
    </xf>
    <xf numFmtId="0" fontId="27" fillId="0" borderId="39"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 fillId="0" borderId="1" xfId="0" applyFont="1" applyFill="1" applyBorder="1" applyAlignment="1" applyProtection="1">
      <alignment horizontal="justify" vertical="center" wrapText="1"/>
      <protection locked="0"/>
    </xf>
    <xf numFmtId="0" fontId="2" fillId="0" borderId="1" xfId="0" applyFont="1" applyFill="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xf>
    <xf numFmtId="0" fontId="27" fillId="14" borderId="4" xfId="0" applyFont="1" applyFill="1" applyBorder="1" applyAlignment="1" applyProtection="1">
      <alignment horizontal="center" vertical="center" wrapText="1"/>
    </xf>
    <xf numFmtId="0" fontId="27" fillId="14" borderId="27" xfId="0" applyFont="1" applyFill="1" applyBorder="1" applyAlignment="1" applyProtection="1">
      <alignment horizontal="center" vertical="center" wrapText="1"/>
    </xf>
    <xf numFmtId="0" fontId="27" fillId="14" borderId="54" xfId="0" applyFont="1" applyFill="1" applyBorder="1" applyAlignment="1" applyProtection="1">
      <alignment horizontal="center" vertical="center" wrapText="1"/>
    </xf>
    <xf numFmtId="14" fontId="27" fillId="0" borderId="39" xfId="0" applyNumberFormat="1" applyFont="1" applyBorder="1" applyAlignment="1" applyProtection="1">
      <alignment horizontal="center" vertical="center" wrapText="1"/>
    </xf>
    <xf numFmtId="14" fontId="27" fillId="0" borderId="55" xfId="0" applyNumberFormat="1"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9" fontId="27" fillId="0" borderId="39" xfId="15" applyFont="1" applyBorder="1" applyAlignment="1" applyProtection="1">
      <alignment horizontal="center" vertical="center"/>
    </xf>
    <xf numFmtId="9" fontId="27" fillId="0" borderId="55" xfId="15" applyFont="1" applyBorder="1" applyAlignment="1" applyProtection="1">
      <alignment horizontal="center" vertical="center"/>
    </xf>
    <xf numFmtId="9" fontId="27" fillId="0" borderId="26" xfId="15" applyFont="1" applyBorder="1" applyAlignment="1" applyProtection="1">
      <alignment horizontal="center" vertical="center"/>
    </xf>
    <xf numFmtId="9" fontId="27" fillId="14" borderId="26" xfId="0" applyNumberFormat="1" applyFont="1" applyFill="1" applyBorder="1" applyAlignment="1" applyProtection="1">
      <alignment horizontal="center" vertical="center" wrapText="1"/>
    </xf>
    <xf numFmtId="14" fontId="27" fillId="0" borderId="39" xfId="0" applyNumberFormat="1" applyFont="1" applyBorder="1" applyAlignment="1" applyProtection="1">
      <alignment horizontal="center" vertical="center"/>
    </xf>
    <xf numFmtId="14" fontId="27" fillId="0" borderId="26" xfId="0" applyNumberFormat="1" applyFont="1" applyBorder="1" applyAlignment="1" applyProtection="1">
      <alignment horizontal="center" vertical="center"/>
    </xf>
    <xf numFmtId="14" fontId="27" fillId="0" borderId="55" xfId="0" applyNumberFormat="1" applyFont="1" applyBorder="1" applyAlignment="1" applyProtection="1">
      <alignment horizontal="center" vertical="center"/>
    </xf>
    <xf numFmtId="14" fontId="27" fillId="0" borderId="0" xfId="0" applyNumberFormat="1" applyFont="1" applyBorder="1" applyAlignment="1" applyProtection="1">
      <alignment horizontal="center" vertical="center"/>
    </xf>
    <xf numFmtId="14" fontId="27" fillId="0" borderId="28" xfId="0" applyNumberFormat="1" applyFont="1" applyBorder="1" applyAlignment="1" applyProtection="1">
      <alignment horizontal="center" vertical="center"/>
    </xf>
    <xf numFmtId="0" fontId="2" fillId="0" borderId="2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9" fontId="27" fillId="14" borderId="35" xfId="0" applyNumberFormat="1" applyFont="1" applyFill="1" applyBorder="1" applyAlignment="1" applyProtection="1">
      <alignment horizontal="center" vertical="center" wrapText="1"/>
    </xf>
    <xf numFmtId="14" fontId="27" fillId="14" borderId="39" xfId="0" applyNumberFormat="1" applyFont="1" applyFill="1" applyBorder="1" applyAlignment="1" applyProtection="1">
      <alignment horizontal="center" vertical="center"/>
    </xf>
    <xf numFmtId="14" fontId="27" fillId="14" borderId="26" xfId="0" applyNumberFormat="1" applyFont="1" applyFill="1" applyBorder="1" applyAlignment="1" applyProtection="1">
      <alignment horizontal="center" vertical="center"/>
    </xf>
    <xf numFmtId="14" fontId="27" fillId="14" borderId="35" xfId="0" applyNumberFormat="1" applyFont="1" applyFill="1" applyBorder="1" applyAlignment="1" applyProtection="1">
      <alignment horizontal="center" vertical="center"/>
    </xf>
    <xf numFmtId="9" fontId="27" fillId="14" borderId="26" xfId="0" applyNumberFormat="1" applyFont="1" applyFill="1" applyBorder="1" applyAlignment="1" applyProtection="1">
      <alignment horizontal="center" vertical="center"/>
    </xf>
    <xf numFmtId="9" fontId="27" fillId="14" borderId="35"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wrapText="1"/>
      <protection hidden="1"/>
    </xf>
    <xf numFmtId="14" fontId="2" fillId="0" borderId="1" xfId="0" applyNumberFormat="1" applyFont="1" applyFill="1" applyBorder="1" applyAlignment="1" applyProtection="1">
      <alignment horizontal="justify" vertical="center" wrapText="1"/>
      <protection locked="0"/>
    </xf>
    <xf numFmtId="0" fontId="2" fillId="0" borderId="5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63"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center" wrapText="1"/>
      <protection locked="0"/>
    </xf>
    <xf numFmtId="0" fontId="2" fillId="0" borderId="61" xfId="0" applyFont="1" applyFill="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68"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 fillId="14" borderId="68" xfId="0" applyFont="1" applyFill="1" applyBorder="1" applyAlignment="1" applyProtection="1">
      <alignment horizontal="center" vertical="center" wrapText="1"/>
    </xf>
    <xf numFmtId="0" fontId="2" fillId="14" borderId="37" xfId="0" applyFont="1" applyFill="1" applyBorder="1" applyAlignment="1" applyProtection="1">
      <alignment horizontal="center" vertical="center" wrapText="1"/>
    </xf>
    <xf numFmtId="14" fontId="27" fillId="14" borderId="4" xfId="0" applyNumberFormat="1" applyFont="1" applyFill="1" applyBorder="1" applyAlignment="1" applyProtection="1">
      <alignment horizontal="center" vertical="center" wrapText="1"/>
    </xf>
    <xf numFmtId="14" fontId="27" fillId="14" borderId="26" xfId="0" applyNumberFormat="1" applyFont="1" applyFill="1" applyBorder="1" applyAlignment="1" applyProtection="1">
      <alignment horizontal="center" vertical="center" wrapText="1"/>
    </xf>
    <xf numFmtId="14" fontId="27" fillId="14" borderId="55" xfId="0" applyNumberFormat="1" applyFont="1" applyFill="1" applyBorder="1" applyAlignment="1" applyProtection="1">
      <alignment horizontal="center" vertical="center" wrapText="1"/>
    </xf>
    <xf numFmtId="14" fontId="27" fillId="0" borderId="26" xfId="0" applyNumberFormat="1" applyFont="1" applyBorder="1" applyAlignment="1" applyProtection="1">
      <alignment horizontal="center" vertical="center" wrapText="1"/>
    </xf>
    <xf numFmtId="14" fontId="27" fillId="0" borderId="35" xfId="0" applyNumberFormat="1" applyFont="1" applyBorder="1" applyAlignment="1" applyProtection="1">
      <alignment horizontal="center" vertical="center" wrapText="1"/>
    </xf>
    <xf numFmtId="0" fontId="23" fillId="14" borderId="39" xfId="0"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wrapText="1"/>
    </xf>
    <xf numFmtId="0" fontId="23" fillId="14" borderId="55" xfId="0" applyFont="1" applyFill="1" applyBorder="1" applyAlignment="1" applyProtection="1">
      <alignment horizontal="center" vertical="center" wrapText="1"/>
    </xf>
    <xf numFmtId="0" fontId="27" fillId="0" borderId="26" xfId="0" applyFont="1" applyBorder="1" applyAlignment="1" applyProtection="1">
      <alignment horizontal="center" vertical="center" wrapText="1"/>
      <protection hidden="1"/>
    </xf>
    <xf numFmtId="0" fontId="27" fillId="0" borderId="55" xfId="0" applyFont="1" applyBorder="1" applyAlignment="1" applyProtection="1">
      <alignment horizontal="center" vertical="center" wrapText="1"/>
      <protection hidden="1"/>
    </xf>
    <xf numFmtId="0" fontId="27" fillId="14" borderId="31"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14" borderId="5" xfId="0" applyFont="1" applyFill="1" applyBorder="1" applyAlignment="1" applyProtection="1">
      <alignment horizontal="center" vertical="center" wrapText="1"/>
    </xf>
    <xf numFmtId="0" fontId="2" fillId="14" borderId="31" xfId="0" applyFont="1" applyFill="1" applyBorder="1" applyAlignment="1" applyProtection="1">
      <alignment horizontal="center" vertical="center" wrapText="1"/>
    </xf>
    <xf numFmtId="0" fontId="2" fillId="14" borderId="4"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10" fillId="14" borderId="4" xfId="0" applyFont="1" applyFill="1" applyBorder="1" applyAlignment="1">
      <alignment horizontal="center" vertical="center" textRotation="90" wrapText="1"/>
    </xf>
    <xf numFmtId="0" fontId="10" fillId="14" borderId="26" xfId="0" applyFont="1" applyFill="1" applyBorder="1" applyAlignment="1">
      <alignment horizontal="center" vertical="center" textRotation="90" wrapText="1"/>
    </xf>
    <xf numFmtId="0" fontId="10" fillId="14" borderId="35" xfId="0" applyFont="1" applyFill="1" applyBorder="1" applyAlignment="1">
      <alignment horizontal="center" vertical="center" textRotation="90" wrapText="1"/>
    </xf>
    <xf numFmtId="0" fontId="2" fillId="14" borderId="39" xfId="0" applyFont="1" applyFill="1" applyBorder="1" applyAlignment="1" applyProtection="1">
      <alignment horizontal="center" vertical="center"/>
      <protection locked="0"/>
    </xf>
    <xf numFmtId="0" fontId="2" fillId="14" borderId="26" xfId="0" applyFont="1" applyFill="1" applyBorder="1" applyAlignment="1" applyProtection="1">
      <alignment horizontal="center" vertical="center"/>
      <protection locked="0"/>
    </xf>
    <xf numFmtId="0" fontId="2" fillId="14" borderId="35" xfId="0" applyFont="1" applyFill="1" applyBorder="1" applyAlignment="1" applyProtection="1">
      <alignment horizontal="center" vertical="center"/>
      <protection locked="0"/>
    </xf>
    <xf numFmtId="0" fontId="10" fillId="14" borderId="39" xfId="0" applyFont="1" applyFill="1" applyBorder="1" applyAlignment="1" applyProtection="1">
      <alignment horizontal="center" vertical="center"/>
    </xf>
    <xf numFmtId="0" fontId="10" fillId="14" borderId="26" xfId="0" applyFont="1" applyFill="1" applyBorder="1" applyAlignment="1" applyProtection="1">
      <alignment horizontal="center" vertical="center"/>
    </xf>
    <xf numFmtId="0" fontId="10" fillId="14" borderId="35" xfId="0" applyFont="1" applyFill="1" applyBorder="1" applyAlignment="1" applyProtection="1">
      <alignment horizontal="center" vertical="center"/>
    </xf>
    <xf numFmtId="0" fontId="2" fillId="14" borderId="39" xfId="0" applyFont="1" applyFill="1" applyBorder="1" applyAlignment="1">
      <alignment horizontal="center" vertical="center" wrapText="1"/>
    </xf>
    <xf numFmtId="0" fontId="2" fillId="14" borderId="39" xfId="0" applyFont="1" applyFill="1" applyBorder="1" applyAlignment="1" applyProtection="1">
      <alignment horizontal="center" vertical="center" wrapText="1"/>
    </xf>
    <xf numFmtId="0" fontId="2" fillId="0" borderId="39"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14" borderId="41" xfId="0" applyFont="1" applyFill="1" applyBorder="1" applyAlignment="1" applyProtection="1">
      <alignment horizontal="center" vertical="center" wrapText="1"/>
      <protection locked="0"/>
    </xf>
    <xf numFmtId="0" fontId="2" fillId="14" borderId="43" xfId="0" applyFont="1" applyFill="1" applyBorder="1" applyAlignment="1" applyProtection="1">
      <alignment horizontal="center" vertical="center" wrapText="1"/>
      <protection locked="0"/>
    </xf>
    <xf numFmtId="0" fontId="2" fillId="14" borderId="82"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wrapText="1"/>
      <protection locked="0"/>
    </xf>
    <xf numFmtId="0" fontId="2" fillId="14" borderId="16" xfId="0" applyFont="1" applyFill="1" applyBorder="1" applyAlignment="1" applyProtection="1">
      <alignment horizontal="center" vertical="center" wrapText="1"/>
      <protection locked="0"/>
    </xf>
    <xf numFmtId="0" fontId="23" fillId="14" borderId="0" xfId="0" applyFont="1" applyFill="1" applyBorder="1" applyAlignment="1" applyProtection="1">
      <alignment horizontal="center" vertical="center" wrapText="1"/>
    </xf>
    <xf numFmtId="0" fontId="2" fillId="12" borderId="39" xfId="0" applyFont="1" applyFill="1" applyBorder="1" applyAlignment="1" applyProtection="1">
      <alignment horizontal="center" vertical="center" wrapText="1"/>
      <protection hidden="1"/>
    </xf>
    <xf numFmtId="0" fontId="2" fillId="12" borderId="26" xfId="0" applyFont="1" applyFill="1" applyBorder="1" applyAlignment="1" applyProtection="1">
      <alignment horizontal="center" vertical="center" wrapText="1"/>
      <protection hidden="1"/>
    </xf>
    <xf numFmtId="0" fontId="54" fillId="14" borderId="26" xfId="0" applyFont="1" applyFill="1" applyBorder="1" applyAlignment="1" applyProtection="1">
      <alignment horizontal="center" vertical="center"/>
    </xf>
    <xf numFmtId="0" fontId="2" fillId="14" borderId="55" xfId="0" applyFont="1" applyFill="1" applyBorder="1" applyAlignment="1">
      <alignment horizontal="center" vertical="center" wrapText="1"/>
    </xf>
    <xf numFmtId="0" fontId="10" fillId="14" borderId="4" xfId="0" applyFont="1" applyFill="1" applyBorder="1" applyAlignment="1" applyProtection="1">
      <alignment horizontal="center" vertical="center"/>
      <protection locked="0"/>
    </xf>
    <xf numFmtId="0" fontId="10" fillId="14" borderId="26" xfId="0" applyFont="1" applyFill="1" applyBorder="1" applyAlignment="1" applyProtection="1">
      <alignment horizontal="center" vertical="center"/>
      <protection locked="0"/>
    </xf>
    <xf numFmtId="0" fontId="10" fillId="14" borderId="55" xfId="0" applyFont="1" applyFill="1" applyBorder="1" applyAlignment="1" applyProtection="1">
      <alignment horizontal="center" vertical="center"/>
      <protection locked="0"/>
    </xf>
    <xf numFmtId="0" fontId="10" fillId="14" borderId="39" xfId="0" applyFont="1" applyFill="1" applyBorder="1" applyAlignment="1" applyProtection="1">
      <alignment horizontal="center" vertical="center"/>
      <protection locked="0"/>
    </xf>
    <xf numFmtId="0" fontId="10" fillId="14" borderId="35" xfId="0" applyFont="1" applyFill="1" applyBorder="1" applyAlignment="1" applyProtection="1">
      <alignment horizontal="center" vertical="center"/>
      <protection locked="0"/>
    </xf>
    <xf numFmtId="0" fontId="2" fillId="14" borderId="39"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1" fontId="2" fillId="0" borderId="39"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1" fontId="2" fillId="0" borderId="35" xfId="0" applyNumberFormat="1" applyFont="1" applyFill="1" applyBorder="1" applyAlignment="1" applyProtection="1">
      <alignment horizontal="center" vertical="center" wrapText="1"/>
      <protection locked="0"/>
    </xf>
    <xf numFmtId="1" fontId="2" fillId="14" borderId="39" xfId="0" applyNumberFormat="1" applyFont="1" applyFill="1" applyBorder="1" applyAlignment="1" applyProtection="1">
      <alignment horizontal="center" vertical="center" wrapText="1"/>
      <protection locked="0"/>
    </xf>
    <xf numFmtId="1" fontId="2" fillId="14" borderId="26" xfId="0" applyNumberFormat="1" applyFont="1" applyFill="1" applyBorder="1" applyAlignment="1" applyProtection="1">
      <alignment horizontal="center" vertical="center" wrapText="1"/>
      <protection locked="0"/>
    </xf>
    <xf numFmtId="1" fontId="2" fillId="14" borderId="55" xfId="0" applyNumberFormat="1" applyFont="1" applyFill="1" applyBorder="1" applyAlignment="1" applyProtection="1">
      <alignment horizontal="center" vertical="center" wrapText="1"/>
      <protection locked="0"/>
    </xf>
    <xf numFmtId="0" fontId="27" fillId="0" borderId="39"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55" xfId="0" applyFont="1" applyBorder="1" applyAlignment="1" applyProtection="1">
      <alignment horizontal="center" vertical="center" wrapText="1"/>
      <protection locked="0"/>
    </xf>
    <xf numFmtId="0" fontId="2" fillId="14" borderId="27" xfId="0" applyFont="1" applyFill="1" applyBorder="1" applyAlignment="1">
      <alignment horizontal="center" vertical="center" wrapText="1"/>
    </xf>
    <xf numFmtId="0" fontId="2" fillId="14" borderId="54" xfId="0" applyFont="1" applyFill="1" applyBorder="1" applyAlignment="1">
      <alignment horizontal="center" vertical="center" wrapText="1"/>
    </xf>
    <xf numFmtId="0" fontId="2" fillId="0" borderId="55" xfId="0" applyFont="1" applyBorder="1" applyAlignment="1" applyProtection="1">
      <alignment horizontal="center" vertical="center" wrapText="1"/>
      <protection hidden="1"/>
    </xf>
    <xf numFmtId="0" fontId="2" fillId="0" borderId="67"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14" borderId="7" xfId="0" applyFont="1" applyFill="1" applyBorder="1" applyAlignment="1" applyProtection="1">
      <alignment horizontal="center" vertical="center"/>
      <protection locked="0"/>
    </xf>
    <xf numFmtId="14" fontId="27" fillId="14" borderId="55" xfId="0" applyNumberFormat="1" applyFont="1" applyFill="1" applyBorder="1" applyAlignment="1" applyProtection="1">
      <alignment horizontal="center" vertical="center"/>
    </xf>
    <xf numFmtId="0" fontId="27" fillId="14" borderId="39" xfId="0" applyFont="1" applyFill="1" applyBorder="1" applyAlignment="1" applyProtection="1">
      <alignment horizontal="center" vertical="center" wrapText="1"/>
      <protection locked="0"/>
    </xf>
    <xf numFmtId="0" fontId="27" fillId="14" borderId="26"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0" fontId="27" fillId="14" borderId="26" xfId="0" applyFont="1" applyFill="1" applyBorder="1" applyAlignment="1" applyProtection="1">
      <alignment horizontal="center" vertical="center"/>
    </xf>
    <xf numFmtId="0" fontId="27" fillId="14" borderId="35" xfId="0" applyFont="1" applyFill="1" applyBorder="1" applyAlignment="1" applyProtection="1">
      <alignment horizontal="center" vertical="center"/>
    </xf>
    <xf numFmtId="0" fontId="27" fillId="14" borderId="39" xfId="0" applyFont="1" applyFill="1" applyBorder="1" applyAlignment="1" applyProtection="1">
      <alignment horizontal="center" vertical="center"/>
    </xf>
    <xf numFmtId="0" fontId="27" fillId="14" borderId="55" xfId="0" applyFont="1" applyFill="1" applyBorder="1" applyAlignment="1" applyProtection="1">
      <alignment horizontal="center" vertical="center"/>
    </xf>
    <xf numFmtId="0" fontId="2" fillId="14" borderId="73" xfId="0" applyFont="1" applyFill="1" applyBorder="1" applyAlignment="1" applyProtection="1">
      <alignment horizontal="left" vertical="center" wrapText="1"/>
      <protection locked="0"/>
    </xf>
    <xf numFmtId="0" fontId="2" fillId="14" borderId="52" xfId="0" applyFont="1" applyFill="1" applyBorder="1" applyAlignment="1" applyProtection="1">
      <alignment horizontal="left" vertical="center" wrapText="1"/>
      <protection locked="0"/>
    </xf>
    <xf numFmtId="0" fontId="2" fillId="14" borderId="34" xfId="0" applyFont="1" applyFill="1" applyBorder="1" applyAlignment="1" applyProtection="1">
      <alignment horizontal="left" vertical="center" wrapText="1"/>
      <protection locked="0"/>
    </xf>
    <xf numFmtId="0" fontId="2" fillId="0" borderId="7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9" fontId="2" fillId="14" borderId="25" xfId="0" applyNumberFormat="1" applyFont="1" applyFill="1" applyBorder="1" applyAlignment="1" applyProtection="1">
      <alignment horizontal="center" vertical="center" wrapText="1"/>
      <protection locked="0"/>
    </xf>
    <xf numFmtId="9" fontId="2" fillId="14" borderId="27" xfId="0" applyNumberFormat="1" applyFont="1" applyFill="1" applyBorder="1" applyAlignment="1" applyProtection="1">
      <alignment horizontal="center" vertical="center" wrapText="1"/>
      <protection locked="0"/>
    </xf>
    <xf numFmtId="9" fontId="2" fillId="14" borderId="54" xfId="0" applyNumberFormat="1" applyFont="1" applyFill="1" applyBorder="1" applyAlignment="1" applyProtection="1">
      <alignment horizontal="center" vertical="center" wrapText="1"/>
      <protection locked="0"/>
    </xf>
    <xf numFmtId="9" fontId="27" fillId="0" borderId="26" xfId="0" applyNumberFormat="1" applyFont="1" applyBorder="1" applyAlignment="1" applyProtection="1">
      <alignment horizontal="center" vertical="center"/>
    </xf>
    <xf numFmtId="9" fontId="27" fillId="0" borderId="35" xfId="0" applyNumberFormat="1" applyFont="1" applyBorder="1" applyAlignment="1" applyProtection="1">
      <alignment horizontal="center" vertical="center"/>
    </xf>
    <xf numFmtId="0" fontId="2" fillId="0" borderId="50"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0" fontId="2" fillId="0" borderId="24" xfId="0" applyFont="1" applyFill="1" applyBorder="1" applyAlignment="1" applyProtection="1">
      <alignment horizontal="left" vertical="top" wrapText="1"/>
      <protection locked="0"/>
    </xf>
    <xf numFmtId="0" fontId="2" fillId="0" borderId="34" xfId="0" applyFont="1" applyFill="1" applyBorder="1" applyAlignment="1" applyProtection="1">
      <alignment horizontal="left" vertical="top" wrapText="1"/>
      <protection locked="0"/>
    </xf>
    <xf numFmtId="9" fontId="2" fillId="0" borderId="53" xfId="0" applyNumberFormat="1" applyFont="1" applyFill="1" applyBorder="1" applyAlignment="1" applyProtection="1">
      <alignment horizontal="center" vertical="center"/>
    </xf>
    <xf numFmtId="9" fontId="2" fillId="0" borderId="72" xfId="0" applyNumberFormat="1" applyFont="1" applyFill="1" applyBorder="1" applyAlignment="1" applyProtection="1">
      <alignment horizontal="center" vertical="center"/>
    </xf>
    <xf numFmtId="0" fontId="2" fillId="14" borderId="39" xfId="0" applyFont="1" applyFill="1" applyBorder="1" applyAlignment="1" applyProtection="1">
      <alignment horizontal="justify" vertical="center" wrapText="1"/>
    </xf>
    <xf numFmtId="0" fontId="2" fillId="14" borderId="26" xfId="0" applyFont="1" applyFill="1" applyBorder="1" applyAlignment="1" applyProtection="1">
      <alignment horizontal="justify" vertical="center" wrapText="1"/>
    </xf>
    <xf numFmtId="0" fontId="2" fillId="14" borderId="55" xfId="0" applyFont="1" applyFill="1" applyBorder="1" applyAlignment="1" applyProtection="1">
      <alignment horizontal="justify" vertical="center" wrapText="1"/>
    </xf>
    <xf numFmtId="0" fontId="2" fillId="14" borderId="55" xfId="0" applyFont="1" applyFill="1" applyBorder="1" applyAlignment="1" applyProtection="1">
      <alignment horizontal="center" vertical="center" wrapText="1"/>
    </xf>
    <xf numFmtId="0" fontId="10" fillId="14" borderId="36" xfId="0" applyFont="1" applyFill="1" applyBorder="1" applyAlignment="1" applyProtection="1">
      <alignment horizontal="center" vertical="center"/>
      <protection locked="0"/>
    </xf>
    <xf numFmtId="0" fontId="10" fillId="14" borderId="16" xfId="0" applyFont="1" applyFill="1" applyBorder="1" applyAlignment="1" applyProtection="1">
      <alignment horizontal="center" vertical="center"/>
      <protection locked="0"/>
    </xf>
    <xf numFmtId="0" fontId="10" fillId="14" borderId="60" xfId="0" applyFont="1" applyFill="1" applyBorder="1" applyAlignment="1" applyProtection="1">
      <alignment horizontal="center" vertical="center"/>
      <protection locked="0"/>
    </xf>
    <xf numFmtId="0" fontId="28" fillId="14" borderId="39" xfId="0" applyFont="1" applyFill="1" applyBorder="1" applyAlignment="1" applyProtection="1">
      <alignment horizontal="center" vertical="center"/>
      <protection locked="0"/>
    </xf>
    <xf numFmtId="0" fontId="28" fillId="14" borderId="26" xfId="0" applyFont="1" applyFill="1" applyBorder="1" applyAlignment="1" applyProtection="1">
      <alignment horizontal="center" vertical="center"/>
      <protection locked="0"/>
    </xf>
    <xf numFmtId="0" fontId="28" fillId="14" borderId="35" xfId="0" applyFont="1" applyFill="1" applyBorder="1" applyAlignment="1" applyProtection="1">
      <alignment horizontal="center" vertical="center"/>
      <protection locked="0"/>
    </xf>
    <xf numFmtId="1" fontId="2" fillId="0" borderId="4" xfId="0" applyNumberFormat="1" applyFont="1" applyBorder="1" applyAlignment="1" applyProtection="1">
      <alignment horizontal="center" vertical="center" wrapText="1"/>
      <protection locked="0"/>
    </xf>
    <xf numFmtId="0" fontId="2" fillId="14" borderId="55" xfId="0" applyFont="1" applyFill="1" applyBorder="1" applyAlignment="1" applyProtection="1">
      <alignment horizontal="center" vertical="center"/>
      <protection locked="0"/>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14" borderId="38"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 fillId="14" borderId="29" xfId="0" applyFont="1" applyFill="1" applyBorder="1" applyAlignment="1" applyProtection="1">
      <alignment horizontal="center" vertical="center" wrapText="1"/>
      <protection locked="0"/>
    </xf>
    <xf numFmtId="1" fontId="2" fillId="14" borderId="35" xfId="0" applyNumberFormat="1"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40" xfId="0" applyFont="1" applyFill="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1" fontId="2" fillId="0" borderId="39" xfId="0" applyNumberFormat="1" applyFont="1" applyFill="1" applyBorder="1" applyAlignment="1" applyProtection="1">
      <alignment horizontal="center" vertical="center" wrapText="1"/>
      <protection locked="0"/>
    </xf>
    <xf numFmtId="1" fontId="2" fillId="0" borderId="55" xfId="0" applyNumberFormat="1" applyFont="1" applyFill="1" applyBorder="1" applyAlignment="1" applyProtection="1">
      <alignment horizontal="center" vertical="center" wrapText="1"/>
      <protection locked="0"/>
    </xf>
    <xf numFmtId="0" fontId="2" fillId="14" borderId="62" xfId="0" applyFont="1" applyFill="1" applyBorder="1" applyAlignment="1" applyProtection="1">
      <alignment horizontal="center" vertical="center" wrapText="1"/>
    </xf>
    <xf numFmtId="0" fontId="2" fillId="14" borderId="51" xfId="0" applyFont="1" applyFill="1" applyBorder="1" applyAlignment="1" applyProtection="1">
      <alignment horizontal="center" vertical="center" wrapTex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14" fontId="27" fillId="14" borderId="4" xfId="0" applyNumberFormat="1" applyFont="1" applyFill="1" applyBorder="1" applyAlignment="1" applyProtection="1">
      <alignment horizontal="center" vertical="center"/>
    </xf>
    <xf numFmtId="9" fontId="27" fillId="14" borderId="4"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protection locked="0"/>
    </xf>
    <xf numFmtId="0" fontId="27" fillId="14" borderId="22"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9" fontId="27" fillId="14" borderId="4" xfId="0" applyNumberFormat="1" applyFont="1" applyFill="1" applyBorder="1" applyAlignment="1" applyProtection="1">
      <alignment horizontal="center" vertical="center" wrapText="1"/>
    </xf>
    <xf numFmtId="0" fontId="27" fillId="0" borderId="55"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54" xfId="0" applyFont="1" applyBorder="1" applyAlignment="1" applyProtection="1">
      <alignment horizontal="center" vertical="center"/>
    </xf>
    <xf numFmtId="0" fontId="27" fillId="0" borderId="39" xfId="0" applyFont="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27" fillId="0" borderId="60"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 fillId="14" borderId="29" xfId="0" applyFont="1" applyFill="1" applyBorder="1" applyAlignment="1">
      <alignment horizontal="center" vertical="center" wrapText="1"/>
    </xf>
    <xf numFmtId="0" fontId="2" fillId="14" borderId="8" xfId="0" applyFont="1" applyFill="1" applyBorder="1" applyAlignment="1" applyProtection="1">
      <alignment horizontal="center" vertical="center"/>
      <protection locked="0"/>
    </xf>
    <xf numFmtId="14" fontId="27" fillId="14" borderId="38" xfId="0" applyNumberFormat="1" applyFont="1" applyFill="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27" fillId="0" borderId="16" xfId="0" applyFont="1" applyBorder="1" applyAlignment="1" applyProtection="1">
      <alignment horizontal="justify" vertical="center" wrapText="1"/>
      <protection hidden="1"/>
    </xf>
    <xf numFmtId="0" fontId="2" fillId="14" borderId="16" xfId="0" applyFont="1" applyFill="1" applyBorder="1" applyAlignment="1" applyProtection="1">
      <alignment horizontal="center" vertical="center" wrapText="1"/>
    </xf>
    <xf numFmtId="15" fontId="27" fillId="0" borderId="39" xfId="0" applyNumberFormat="1" applyFont="1" applyBorder="1" applyAlignment="1" applyProtection="1">
      <alignment horizontal="center" vertical="center" wrapText="1"/>
    </xf>
    <xf numFmtId="15" fontId="27" fillId="0" borderId="55" xfId="0" applyNumberFormat="1"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54" xfId="0" applyFont="1" applyBorder="1" applyAlignment="1" applyProtection="1">
      <alignment horizontal="center" vertical="center" wrapText="1"/>
    </xf>
    <xf numFmtId="0" fontId="2" fillId="14" borderId="60" xfId="0" applyFont="1" applyFill="1" applyBorder="1" applyAlignment="1" applyProtection="1">
      <alignment horizontal="center" vertical="center" wrapText="1"/>
    </xf>
    <xf numFmtId="0" fontId="2" fillId="0" borderId="39" xfId="0" applyFont="1" applyBorder="1" applyAlignment="1" applyProtection="1">
      <alignment horizontal="center" vertical="center"/>
    </xf>
    <xf numFmtId="0" fontId="2" fillId="0" borderId="55" xfId="0" applyFont="1" applyBorder="1" applyAlignment="1" applyProtection="1">
      <alignment horizontal="center" vertical="center"/>
    </xf>
    <xf numFmtId="0" fontId="27" fillId="14" borderId="36" xfId="0" applyFont="1" applyFill="1" applyBorder="1" applyAlignment="1" applyProtection="1">
      <alignment horizontal="center" vertical="center" wrapText="1"/>
    </xf>
    <xf numFmtId="0" fontId="27" fillId="14" borderId="16" xfId="0" applyFont="1" applyFill="1" applyBorder="1" applyAlignment="1" applyProtection="1">
      <alignment horizontal="center" vertical="center" wrapText="1"/>
    </xf>
    <xf numFmtId="0" fontId="27" fillId="14" borderId="60"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xf>
    <xf numFmtId="9" fontId="27" fillId="14" borderId="38" xfId="0" applyNumberFormat="1" applyFont="1" applyFill="1" applyBorder="1" applyAlignment="1" applyProtection="1">
      <alignment horizontal="center" vertical="center" wrapText="1"/>
    </xf>
    <xf numFmtId="9" fontId="27" fillId="14" borderId="54" xfId="0" applyNumberFormat="1" applyFont="1" applyFill="1" applyBorder="1" applyAlignment="1" applyProtection="1">
      <alignment horizontal="center" vertical="center" wrapText="1"/>
    </xf>
    <xf numFmtId="14" fontId="27" fillId="0" borderId="35" xfId="0" applyNumberFormat="1" applyFont="1" applyBorder="1" applyAlignment="1" applyProtection="1">
      <alignment horizontal="center" vertical="center"/>
    </xf>
    <xf numFmtId="9" fontId="27" fillId="14" borderId="27" xfId="0" applyNumberFormat="1" applyFont="1" applyFill="1" applyBorder="1" applyAlignment="1" applyProtection="1">
      <alignment horizontal="center" vertical="center" wrapText="1"/>
    </xf>
    <xf numFmtId="9" fontId="27" fillId="14" borderId="29" xfId="0" applyNumberFormat="1" applyFont="1" applyFill="1" applyBorder="1" applyAlignment="1" applyProtection="1">
      <alignment horizontal="center" vertical="center" wrapText="1"/>
    </xf>
    <xf numFmtId="9" fontId="27" fillId="0" borderId="39" xfId="0" applyNumberFormat="1" applyFont="1" applyBorder="1" applyAlignment="1" applyProtection="1">
      <alignment horizontal="center" vertical="center"/>
    </xf>
    <xf numFmtId="9" fontId="27" fillId="0" borderId="55" xfId="0" applyNumberFormat="1" applyFont="1" applyBorder="1" applyAlignment="1" applyProtection="1">
      <alignment horizontal="center" vertical="center"/>
    </xf>
    <xf numFmtId="0" fontId="2" fillId="0" borderId="39"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0" fontId="2" fillId="0" borderId="60" xfId="0" applyFont="1" applyFill="1" applyBorder="1" applyAlignment="1" applyProtection="1">
      <alignment horizontal="center" vertical="center" wrapText="1"/>
      <protection locked="0"/>
    </xf>
    <xf numFmtId="9" fontId="27" fillId="0" borderId="39" xfId="0" applyNumberFormat="1" applyFont="1" applyFill="1" applyBorder="1" applyAlignment="1" applyProtection="1">
      <alignment horizontal="center" vertical="center" wrapText="1"/>
    </xf>
    <xf numFmtId="9" fontId="27" fillId="0" borderId="26" xfId="0" applyNumberFormat="1" applyFont="1" applyFill="1" applyBorder="1" applyAlignment="1" applyProtection="1">
      <alignment horizontal="center" vertical="center" wrapText="1"/>
    </xf>
    <xf numFmtId="9" fontId="27" fillId="0" borderId="35" xfId="0" applyNumberFormat="1" applyFont="1" applyFill="1" applyBorder="1" applyAlignment="1" applyProtection="1">
      <alignment horizontal="center" vertical="center" wrapText="1"/>
    </xf>
    <xf numFmtId="0" fontId="27" fillId="0" borderId="26" xfId="0" applyFont="1" applyBorder="1" applyAlignment="1" applyProtection="1">
      <alignment horizontal="left" vertical="center" wrapText="1"/>
    </xf>
    <xf numFmtId="0" fontId="27" fillId="0" borderId="55" xfId="0" applyFont="1" applyBorder="1" applyAlignment="1" applyProtection="1">
      <alignment horizontal="left" vertical="center" wrapText="1"/>
    </xf>
    <xf numFmtId="9" fontId="27" fillId="0" borderId="39" xfId="0" applyNumberFormat="1" applyFont="1" applyBorder="1" applyAlignment="1" applyProtection="1">
      <alignment horizontal="center" vertical="center" wrapText="1"/>
    </xf>
    <xf numFmtId="9" fontId="27" fillId="0" borderId="26" xfId="0" applyNumberFormat="1" applyFont="1" applyBorder="1" applyAlignment="1" applyProtection="1">
      <alignment horizontal="center" vertical="center" wrapText="1"/>
    </xf>
    <xf numFmtId="9" fontId="27" fillId="0" borderId="55" xfId="0" applyNumberFormat="1" applyFont="1" applyBorder="1" applyAlignment="1" applyProtection="1">
      <alignment horizontal="center" vertical="center" wrapText="1"/>
    </xf>
    <xf numFmtId="0" fontId="2" fillId="0" borderId="62"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14" borderId="24" xfId="0" applyFont="1" applyFill="1" applyBorder="1" applyAlignment="1" applyProtection="1">
      <alignment horizontal="left" vertical="center" wrapText="1"/>
      <protection locked="0"/>
    </xf>
    <xf numFmtId="0" fontId="2" fillId="14" borderId="63" xfId="0" applyFont="1" applyFill="1" applyBorder="1" applyAlignment="1" applyProtection="1">
      <alignment horizontal="left" vertical="center" wrapText="1"/>
      <protection locked="0"/>
    </xf>
    <xf numFmtId="0" fontId="2" fillId="14" borderId="24" xfId="0" applyFont="1" applyFill="1" applyBorder="1" applyAlignment="1" applyProtection="1">
      <alignment horizontal="center" vertical="center" wrapText="1"/>
      <protection locked="0"/>
    </xf>
    <xf numFmtId="0" fontId="2" fillId="14" borderId="52" xfId="0" applyFont="1" applyFill="1" applyBorder="1" applyAlignment="1" applyProtection="1">
      <alignment horizontal="center" vertical="center" wrapText="1"/>
      <protection locked="0"/>
    </xf>
    <xf numFmtId="0" fontId="2" fillId="14" borderId="63" xfId="0" applyFont="1" applyFill="1" applyBorder="1" applyAlignment="1" applyProtection="1">
      <alignment horizontal="center" vertical="center" wrapText="1"/>
      <protection locked="0"/>
    </xf>
    <xf numFmtId="9" fontId="2" fillId="14" borderId="53" xfId="0" applyNumberFormat="1" applyFont="1" applyFill="1" applyBorder="1" applyAlignment="1" applyProtection="1">
      <alignment horizontal="center" vertical="center"/>
    </xf>
    <xf numFmtId="9" fontId="2" fillId="14" borderId="61" xfId="0" applyNumberFormat="1" applyFont="1" applyFill="1" applyBorder="1" applyAlignment="1" applyProtection="1">
      <alignment horizontal="center" vertical="center"/>
    </xf>
    <xf numFmtId="9" fontId="2" fillId="14" borderId="65" xfId="0" applyNumberFormat="1" applyFont="1" applyFill="1" applyBorder="1" applyAlignment="1" applyProtection="1">
      <alignment horizontal="center" vertical="center"/>
    </xf>
    <xf numFmtId="0" fontId="2" fillId="14" borderId="71" xfId="0" applyFont="1" applyFill="1" applyBorder="1" applyAlignment="1" applyProtection="1">
      <alignment horizontal="center" vertical="center" wrapText="1"/>
    </xf>
    <xf numFmtId="14" fontId="27" fillId="0" borderId="38" xfId="0" applyNumberFormat="1" applyFont="1" applyBorder="1" applyAlignment="1" applyProtection="1">
      <alignment horizontal="center" vertical="center"/>
    </xf>
    <xf numFmtId="14" fontId="27" fillId="0" borderId="27" xfId="0" applyNumberFormat="1" applyFont="1" applyBorder="1" applyAlignment="1" applyProtection="1">
      <alignment horizontal="center" vertical="center"/>
    </xf>
    <xf numFmtId="14" fontId="27" fillId="0" borderId="54" xfId="0" applyNumberFormat="1" applyFont="1" applyBorder="1" applyAlignment="1" applyProtection="1">
      <alignment horizontal="center" vertical="center"/>
    </xf>
    <xf numFmtId="0" fontId="2" fillId="14"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protection hidden="1"/>
    </xf>
    <xf numFmtId="0" fontId="27" fillId="0" borderId="26" xfId="0" applyFont="1" applyFill="1" applyBorder="1" applyAlignment="1" applyProtection="1">
      <alignment horizontal="center" vertical="center"/>
      <protection hidden="1"/>
    </xf>
    <xf numFmtId="0" fontId="27" fillId="0" borderId="55" xfId="0" applyFont="1" applyFill="1" applyBorder="1" applyAlignment="1" applyProtection="1">
      <alignment horizontal="center" vertical="center"/>
      <protection hidden="1"/>
    </xf>
    <xf numFmtId="0" fontId="27" fillId="0" borderId="39" xfId="0" applyFont="1" applyFill="1" applyBorder="1" applyAlignment="1" applyProtection="1">
      <alignment horizontal="center" vertical="center" wrapText="1"/>
      <protection hidden="1"/>
    </xf>
    <xf numFmtId="9" fontId="2" fillId="0" borderId="61" xfId="0" applyNumberFormat="1" applyFont="1" applyFill="1" applyBorder="1" applyAlignment="1" applyProtection="1">
      <alignment horizontal="center" vertical="center"/>
    </xf>
    <xf numFmtId="9" fontId="2" fillId="0" borderId="65" xfId="0" applyNumberFormat="1" applyFont="1" applyFill="1" applyBorder="1" applyAlignment="1" applyProtection="1">
      <alignment horizontal="center" vertical="center"/>
    </xf>
    <xf numFmtId="0" fontId="27" fillId="14" borderId="76" xfId="0" applyFont="1" applyFill="1" applyBorder="1" applyAlignment="1" applyProtection="1">
      <alignment horizontal="center" vertical="center" wrapText="1"/>
    </xf>
    <xf numFmtId="9" fontId="27" fillId="14" borderId="75" xfId="0" applyNumberFormat="1" applyFont="1" applyFill="1" applyBorder="1" applyAlignment="1" applyProtection="1">
      <alignment horizontal="center" vertical="center" wrapText="1"/>
    </xf>
    <xf numFmtId="9" fontId="2" fillId="14" borderId="39" xfId="0" applyNumberFormat="1" applyFont="1" applyFill="1" applyBorder="1" applyAlignment="1" applyProtection="1">
      <alignment horizontal="center" vertical="center"/>
    </xf>
    <xf numFmtId="9" fontId="2" fillId="14" borderId="55" xfId="0" applyNumberFormat="1" applyFont="1" applyFill="1" applyBorder="1" applyAlignment="1" applyProtection="1">
      <alignment horizontal="center" vertical="center"/>
    </xf>
    <xf numFmtId="9" fontId="2" fillId="14" borderId="38" xfId="0" applyNumberFormat="1" applyFont="1" applyFill="1" applyBorder="1" applyAlignment="1" applyProtection="1">
      <alignment horizontal="center" vertical="center"/>
    </xf>
    <xf numFmtId="9" fontId="2" fillId="14" borderId="27" xfId="0" applyNumberFormat="1" applyFont="1" applyFill="1" applyBorder="1" applyAlignment="1" applyProtection="1">
      <alignment horizontal="center" vertical="center"/>
    </xf>
    <xf numFmtId="9" fontId="2" fillId="14" borderId="54" xfId="0" applyNumberFormat="1" applyFont="1" applyFill="1" applyBorder="1" applyAlignment="1" applyProtection="1">
      <alignment horizontal="center" vertical="center"/>
    </xf>
    <xf numFmtId="0" fontId="27" fillId="14" borderId="40" xfId="0" applyFont="1" applyFill="1" applyBorder="1" applyAlignment="1" applyProtection="1">
      <alignment horizontal="center" vertical="center" wrapText="1"/>
    </xf>
    <xf numFmtId="0" fontId="27" fillId="14" borderId="28" xfId="0" applyFont="1" applyFill="1" applyBorder="1" applyAlignment="1" applyProtection="1">
      <alignment horizontal="center" vertical="center" wrapText="1"/>
    </xf>
    <xf numFmtId="14" fontId="27" fillId="0" borderId="16" xfId="0" applyNumberFormat="1" applyFont="1" applyBorder="1" applyAlignment="1" applyProtection="1">
      <alignment horizontal="center" vertical="center"/>
    </xf>
    <xf numFmtId="14" fontId="27" fillId="0" borderId="37" xfId="0" applyNumberFormat="1" applyFont="1" applyBorder="1" applyAlignment="1" applyProtection="1">
      <alignment horizontal="center" vertical="center"/>
    </xf>
    <xf numFmtId="0" fontId="2" fillId="14" borderId="1" xfId="0" applyFont="1" applyFill="1" applyBorder="1" applyAlignment="1" applyProtection="1">
      <alignment horizontal="center" vertical="center" wrapText="1"/>
    </xf>
    <xf numFmtId="14" fontId="27" fillId="14" borderId="53" xfId="0" applyNumberFormat="1" applyFont="1" applyFill="1" applyBorder="1" applyAlignment="1" applyProtection="1">
      <alignment horizontal="center" vertical="center"/>
    </xf>
    <xf numFmtId="0" fontId="27" fillId="14" borderId="61" xfId="0" applyFont="1" applyFill="1" applyBorder="1" applyAlignment="1" applyProtection="1">
      <alignment horizontal="center" vertical="center"/>
    </xf>
    <xf numFmtId="0" fontId="27" fillId="14" borderId="72" xfId="0" applyFont="1" applyFill="1" applyBorder="1" applyAlignment="1" applyProtection="1">
      <alignment horizontal="center" vertical="center"/>
    </xf>
    <xf numFmtId="0" fontId="2" fillId="14" borderId="50" xfId="0" applyFont="1" applyFill="1" applyBorder="1" applyAlignment="1" applyProtection="1">
      <alignment horizontal="center" vertical="center" wrapText="1"/>
    </xf>
    <xf numFmtId="0" fontId="2" fillId="14" borderId="34" xfId="0" applyFont="1" applyFill="1" applyBorder="1" applyAlignment="1" applyProtection="1">
      <alignment horizontal="center" vertical="center" wrapText="1"/>
    </xf>
    <xf numFmtId="0" fontId="27" fillId="0" borderId="54" xfId="0" applyFont="1" applyFill="1" applyBorder="1" applyAlignment="1" applyProtection="1">
      <alignment horizontal="center" vertical="center" wrapText="1"/>
    </xf>
    <xf numFmtId="0" fontId="2" fillId="0" borderId="55" xfId="0" applyFont="1" applyBorder="1" applyAlignment="1" applyProtection="1">
      <alignment horizontal="center" vertical="center"/>
      <protection locked="0"/>
    </xf>
    <xf numFmtId="0" fontId="23" fillId="14" borderId="7" xfId="0" applyFont="1" applyFill="1" applyBorder="1" applyAlignment="1" applyProtection="1">
      <alignment horizontal="center" vertical="center" wrapText="1"/>
    </xf>
    <xf numFmtId="0" fontId="23" fillId="14" borderId="35"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9" fontId="2" fillId="14" borderId="26" xfId="0" applyNumberFormat="1"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xf>
    <xf numFmtId="0" fontId="2" fillId="14" borderId="35" xfId="0" applyFont="1" applyFill="1" applyBorder="1" applyAlignment="1" applyProtection="1">
      <alignment horizontal="center" vertical="center"/>
    </xf>
    <xf numFmtId="9" fontId="2" fillId="0" borderId="39" xfId="0" applyNumberFormat="1" applyFont="1" applyBorder="1" applyAlignment="1" applyProtection="1">
      <alignment horizontal="center" vertical="center"/>
    </xf>
    <xf numFmtId="9" fontId="2" fillId="0" borderId="26" xfId="0" applyNumberFormat="1" applyFont="1" applyBorder="1" applyAlignment="1" applyProtection="1">
      <alignment horizontal="center" vertical="center"/>
    </xf>
    <xf numFmtId="9" fontId="2" fillId="0" borderId="35" xfId="0" applyNumberFormat="1" applyFont="1" applyBorder="1" applyAlignment="1" applyProtection="1">
      <alignment horizontal="center" vertical="center"/>
    </xf>
    <xf numFmtId="14" fontId="27" fillId="14" borderId="61" xfId="0" applyNumberFormat="1" applyFont="1" applyFill="1" applyBorder="1" applyAlignment="1" applyProtection="1">
      <alignment horizontal="center" vertical="center"/>
    </xf>
    <xf numFmtId="0" fontId="27" fillId="0" borderId="55" xfId="0" applyFont="1" applyFill="1" applyBorder="1" applyAlignment="1" applyProtection="1">
      <alignment horizontal="center" vertical="center" wrapText="1"/>
      <protection hidden="1"/>
    </xf>
    <xf numFmtId="0" fontId="2" fillId="14" borderId="64" xfId="0" applyFont="1" applyFill="1" applyBorder="1" applyAlignment="1" applyProtection="1">
      <alignment horizontal="center" vertical="center" wrapText="1"/>
    </xf>
    <xf numFmtId="14" fontId="27" fillId="14" borderId="27" xfId="0" applyNumberFormat="1" applyFont="1" applyFill="1" applyBorder="1" applyAlignment="1" applyProtection="1">
      <alignment horizontal="center" vertical="center"/>
    </xf>
    <xf numFmtId="14" fontId="27" fillId="14" borderId="54" xfId="0" applyNumberFormat="1" applyFont="1" applyFill="1" applyBorder="1" applyAlignment="1" applyProtection="1">
      <alignment horizontal="center" vertical="center"/>
    </xf>
    <xf numFmtId="9" fontId="2" fillId="0" borderId="39" xfId="15" applyFont="1" applyFill="1" applyBorder="1" applyAlignment="1" applyProtection="1">
      <alignment horizontal="center" vertical="center" wrapText="1"/>
      <protection locked="0"/>
    </xf>
    <xf numFmtId="9" fontId="2" fillId="0" borderId="26" xfId="15" applyFont="1" applyFill="1" applyBorder="1" applyAlignment="1" applyProtection="1">
      <alignment horizontal="center" vertical="center" wrapText="1"/>
      <protection locked="0"/>
    </xf>
    <xf numFmtId="9" fontId="2" fillId="0" borderId="35" xfId="15" applyFont="1" applyFill="1" applyBorder="1" applyAlignment="1" applyProtection="1">
      <alignment horizontal="center" vertical="center" wrapText="1"/>
      <protection locked="0"/>
    </xf>
    <xf numFmtId="14" fontId="27" fillId="14" borderId="22"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hidden="1"/>
    </xf>
    <xf numFmtId="0" fontId="2" fillId="14" borderId="1" xfId="0" applyFont="1" applyFill="1" applyBorder="1" applyAlignment="1" applyProtection="1">
      <alignment horizontal="justify" vertical="center" wrapText="1"/>
    </xf>
    <xf numFmtId="0" fontId="10" fillId="14" borderId="73" xfId="0" applyFont="1" applyFill="1" applyBorder="1" applyAlignment="1">
      <alignment horizontal="center" vertical="center" textRotation="90" wrapText="1"/>
    </xf>
    <xf numFmtId="0" fontId="10" fillId="14" borderId="52" xfId="0" applyFont="1" applyFill="1" applyBorder="1" applyAlignment="1">
      <alignment horizontal="center" vertical="center" textRotation="90" wrapText="1"/>
    </xf>
    <xf numFmtId="0" fontId="10" fillId="14" borderId="63" xfId="0" applyFont="1" applyFill="1" applyBorder="1" applyAlignment="1">
      <alignment horizontal="center" vertical="center" textRotation="90" wrapText="1"/>
    </xf>
    <xf numFmtId="0" fontId="2" fillId="0" borderId="79"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80" xfId="0" applyFont="1" applyBorder="1" applyAlignment="1" applyProtection="1">
      <alignment horizontal="center" vertical="center" wrapText="1"/>
      <protection locked="0"/>
    </xf>
    <xf numFmtId="0" fontId="2" fillId="0" borderId="73"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14" borderId="4" xfId="0" applyFont="1" applyFill="1" applyBorder="1" applyAlignment="1" applyProtection="1">
      <alignment horizontal="center" vertical="center"/>
      <protection locked="0"/>
    </xf>
    <xf numFmtId="0" fontId="2" fillId="14" borderId="24" xfId="0" applyFont="1" applyFill="1" applyBorder="1" applyAlignment="1">
      <alignment horizontal="center" vertical="center" wrapText="1"/>
    </xf>
    <xf numFmtId="0" fontId="2" fillId="14" borderId="52" xfId="0" applyFont="1" applyFill="1" applyBorder="1" applyAlignment="1">
      <alignment horizontal="center" vertical="center" wrapText="1"/>
    </xf>
    <xf numFmtId="0" fontId="2" fillId="14" borderId="63" xfId="0" applyFont="1" applyFill="1" applyBorder="1" applyAlignment="1">
      <alignment horizontal="center" vertical="center" wrapText="1"/>
    </xf>
    <xf numFmtId="0" fontId="2" fillId="14" borderId="73" xfId="0" applyFont="1" applyFill="1" applyBorder="1" applyAlignment="1" applyProtection="1">
      <alignment horizontal="center" vertical="center" wrapText="1"/>
      <protection locked="0"/>
    </xf>
    <xf numFmtId="0" fontId="2" fillId="14" borderId="34" xfId="0" applyFont="1" applyFill="1" applyBorder="1" applyAlignment="1" applyProtection="1">
      <alignment horizontal="center" vertical="center" wrapText="1"/>
      <protection locked="0"/>
    </xf>
    <xf numFmtId="0" fontId="28" fillId="0" borderId="39"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55"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justify" vertical="center" wrapText="1"/>
    </xf>
    <xf numFmtId="0" fontId="2" fillId="0" borderId="34" xfId="0" applyFont="1" applyFill="1" applyBorder="1" applyAlignment="1" applyProtection="1">
      <alignment horizontal="justify" vertical="center" wrapText="1"/>
    </xf>
    <xf numFmtId="0" fontId="2" fillId="0" borderId="24" xfId="0" applyFont="1" applyFill="1" applyBorder="1" applyAlignment="1" applyProtection="1">
      <alignment horizontal="justify" vertical="center" wrapText="1"/>
      <protection locked="0"/>
    </xf>
    <xf numFmtId="0" fontId="2" fillId="0" borderId="34" xfId="0" applyFont="1" applyFill="1" applyBorder="1" applyAlignment="1" applyProtection="1">
      <alignment horizontal="justify" vertical="center" wrapText="1"/>
      <protection locked="0"/>
    </xf>
    <xf numFmtId="0" fontId="2" fillId="0" borderId="54"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protection locked="0"/>
    </xf>
    <xf numFmtId="0" fontId="2" fillId="0" borderId="39"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7" fillId="0" borderId="38" xfId="0" applyFont="1" applyFill="1" applyBorder="1" applyAlignment="1" applyProtection="1">
      <alignment horizontal="center" vertical="center" wrapText="1"/>
    </xf>
    <xf numFmtId="0" fontId="27" fillId="0" borderId="36"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protection locked="0"/>
    </xf>
    <xf numFmtId="0" fontId="27" fillId="0" borderId="35" xfId="0" applyFont="1" applyFill="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2" fillId="36" borderId="39" xfId="0" applyFont="1" applyFill="1" applyBorder="1" applyAlignment="1" applyProtection="1">
      <alignment horizontal="center" vertical="center" wrapText="1"/>
      <protection locked="0"/>
    </xf>
    <xf numFmtId="0" fontId="2" fillId="36" borderId="26" xfId="0" applyFont="1" applyFill="1" applyBorder="1" applyAlignment="1" applyProtection="1">
      <alignment horizontal="center" vertical="center" wrapText="1"/>
      <protection locked="0"/>
    </xf>
    <xf numFmtId="0" fontId="2" fillId="36" borderId="35" xfId="0" applyFont="1" applyFill="1" applyBorder="1" applyAlignment="1" applyProtection="1">
      <alignment horizontal="center" vertical="center" wrapText="1"/>
      <protection locked="0"/>
    </xf>
    <xf numFmtId="0" fontId="2" fillId="0" borderId="5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7" fillId="14" borderId="7" xfId="0" applyFont="1" applyFill="1" applyBorder="1" applyAlignment="1" applyProtection="1">
      <alignment horizontal="center" vertical="center"/>
      <protection locked="0"/>
    </xf>
    <xf numFmtId="0" fontId="27" fillId="14" borderId="39" xfId="0" applyFont="1" applyFill="1" applyBorder="1" applyAlignment="1" applyProtection="1">
      <alignment horizontal="center" vertical="center"/>
      <protection locked="0"/>
    </xf>
    <xf numFmtId="0" fontId="27" fillId="14" borderId="5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wrapText="1"/>
      <protection hidden="1"/>
    </xf>
    <xf numFmtId="0" fontId="2" fillId="14" borderId="6" xfId="0" applyFont="1" applyFill="1" applyBorder="1" applyAlignment="1" applyProtection="1">
      <alignment horizontal="center" vertical="center"/>
      <protection locked="0"/>
    </xf>
    <xf numFmtId="0" fontId="2" fillId="14" borderId="39" xfId="0" applyFont="1" applyFill="1" applyBorder="1" applyAlignment="1" applyProtection="1">
      <alignment horizontal="center" vertical="center" wrapText="1"/>
      <protection hidden="1"/>
    </xf>
    <xf numFmtId="0" fontId="2" fillId="14" borderId="26" xfId="0" applyFont="1" applyFill="1" applyBorder="1" applyAlignment="1" applyProtection="1">
      <alignment horizontal="center" vertical="center" wrapText="1"/>
      <protection hidden="1"/>
    </xf>
    <xf numFmtId="0" fontId="2" fillId="14" borderId="55" xfId="0" applyFont="1" applyFill="1" applyBorder="1" applyAlignment="1" applyProtection="1">
      <alignment horizontal="center" vertical="center" wrapText="1"/>
      <protection hidden="1"/>
    </xf>
    <xf numFmtId="0" fontId="2" fillId="14" borderId="38" xfId="0" applyFont="1" applyFill="1" applyBorder="1" applyAlignment="1">
      <alignment horizontal="center" vertical="center" wrapText="1"/>
    </xf>
    <xf numFmtId="0" fontId="2" fillId="14" borderId="54" xfId="0" applyFont="1" applyFill="1" applyBorder="1" applyAlignment="1" applyProtection="1">
      <alignment horizontal="center" vertical="center" wrapText="1"/>
      <protection locked="0"/>
    </xf>
    <xf numFmtId="0" fontId="27" fillId="14" borderId="38" xfId="0" applyFont="1" applyFill="1" applyBorder="1" applyAlignment="1" applyProtection="1">
      <alignment horizontal="center" vertical="center" wrapText="1"/>
      <protection locked="0"/>
    </xf>
    <xf numFmtId="1" fontId="2" fillId="36" borderId="39" xfId="0" applyNumberFormat="1" applyFont="1" applyFill="1" applyBorder="1" applyAlignment="1" applyProtection="1">
      <alignment horizontal="center" vertical="center" wrapText="1"/>
      <protection locked="0"/>
    </xf>
    <xf numFmtId="1" fontId="2" fillId="36" borderId="26" xfId="0" applyNumberFormat="1" applyFont="1" applyFill="1" applyBorder="1" applyAlignment="1" applyProtection="1">
      <alignment horizontal="center" vertical="center" wrapText="1"/>
      <protection locked="0"/>
    </xf>
    <xf numFmtId="1" fontId="2" fillId="36" borderId="35" xfId="0" applyNumberFormat="1" applyFont="1" applyFill="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hidden="1"/>
    </xf>
    <xf numFmtId="0" fontId="23" fillId="0" borderId="1" xfId="0" applyFont="1" applyBorder="1" applyAlignment="1" applyProtection="1">
      <alignment horizontal="center"/>
    </xf>
    <xf numFmtId="0" fontId="23" fillId="0" borderId="24" xfId="0" applyFont="1" applyBorder="1" applyAlignment="1" applyProtection="1">
      <alignment horizontal="center"/>
    </xf>
    <xf numFmtId="0" fontId="28" fillId="32" borderId="6" xfId="0" applyFont="1" applyFill="1" applyBorder="1" applyAlignment="1" applyProtection="1">
      <alignment horizontal="center" vertical="center" wrapText="1"/>
    </xf>
    <xf numFmtId="0" fontId="28" fillId="32" borderId="7" xfId="0" applyFont="1" applyFill="1" applyBorder="1" applyAlignment="1" applyProtection="1">
      <alignment horizontal="center" vertical="center" wrapText="1"/>
    </xf>
    <xf numFmtId="0" fontId="28" fillId="32" borderId="8" xfId="0" applyFont="1" applyFill="1" applyBorder="1" applyAlignment="1" applyProtection="1">
      <alignment horizontal="center" vertical="center" wrapText="1"/>
    </xf>
    <xf numFmtId="0" fontId="28" fillId="32" borderId="55" xfId="0" applyFont="1" applyFill="1" applyBorder="1" applyAlignment="1" applyProtection="1">
      <alignment horizontal="center" vertical="center" wrapText="1"/>
    </xf>
    <xf numFmtId="0" fontId="28" fillId="32" borderId="54" xfId="0" applyFont="1" applyFill="1" applyBorder="1" applyAlignment="1" applyProtection="1">
      <alignment horizontal="center" vertical="center" wrapText="1"/>
    </xf>
    <xf numFmtId="0" fontId="28" fillId="32" borderId="10" xfId="0" applyFont="1" applyFill="1" applyBorder="1" applyAlignment="1" applyProtection="1">
      <alignment horizontal="center" vertical="center" wrapText="1"/>
    </xf>
    <xf numFmtId="0" fontId="28" fillId="32" borderId="11" xfId="0" applyFont="1" applyFill="1" applyBorder="1" applyAlignment="1" applyProtection="1">
      <alignment horizontal="center" vertical="center" wrapText="1"/>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22" fillId="25" borderId="37" xfId="0" applyFont="1" applyFill="1" applyBorder="1" applyAlignment="1" applyProtection="1">
      <alignment horizontal="center" vertical="center"/>
    </xf>
    <xf numFmtId="0" fontId="22" fillId="25" borderId="28" xfId="0" applyFont="1" applyFill="1" applyBorder="1" applyAlignment="1" applyProtection="1">
      <alignment horizontal="center" vertical="center"/>
    </xf>
    <xf numFmtId="0" fontId="22" fillId="25" borderId="29" xfId="0" applyFont="1" applyFill="1" applyBorder="1" applyAlignment="1" applyProtection="1">
      <alignment horizontal="center" vertical="center"/>
    </xf>
    <xf numFmtId="0" fontId="15" fillId="20" borderId="37" xfId="0" applyFont="1" applyFill="1" applyBorder="1" applyAlignment="1" applyProtection="1">
      <alignment horizontal="center" vertical="center" wrapText="1"/>
    </xf>
    <xf numFmtId="0" fontId="15" fillId="20" borderId="28" xfId="0" applyFont="1" applyFill="1" applyBorder="1" applyAlignment="1" applyProtection="1">
      <alignment horizontal="center" vertical="center" wrapText="1"/>
    </xf>
    <xf numFmtId="0" fontId="15" fillId="20" borderId="29" xfId="0" applyFont="1" applyFill="1" applyBorder="1" applyAlignment="1" applyProtection="1">
      <alignment horizontal="center" vertical="center" wrapText="1"/>
    </xf>
    <xf numFmtId="0" fontId="26" fillId="20" borderId="0" xfId="0" applyFont="1" applyFill="1" applyBorder="1" applyAlignment="1">
      <alignment horizontal="center"/>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2" fillId="14" borderId="9" xfId="0" applyFont="1" applyFill="1" applyBorder="1" applyAlignment="1">
      <alignment horizontal="center" vertical="center" wrapText="1"/>
    </xf>
    <xf numFmtId="0" fontId="28" fillId="0" borderId="4"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 fillId="14" borderId="66"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10" fillId="14" borderId="4" xfId="0" applyNumberFormat="1" applyFont="1" applyFill="1" applyBorder="1" applyAlignment="1">
      <alignment horizontal="center" vertical="center" textRotation="90" wrapText="1"/>
    </xf>
    <xf numFmtId="0" fontId="10" fillId="14" borderId="26" xfId="0" applyNumberFormat="1" applyFont="1" applyFill="1" applyBorder="1" applyAlignment="1">
      <alignment horizontal="center" vertical="center" textRotation="90" wrapText="1"/>
    </xf>
    <xf numFmtId="0" fontId="10" fillId="14" borderId="35" xfId="0" applyNumberFormat="1" applyFont="1" applyFill="1" applyBorder="1" applyAlignment="1">
      <alignment horizontal="center" vertical="center" textRotation="90" wrapText="1"/>
    </xf>
    <xf numFmtId="0" fontId="27" fillId="0" borderId="38"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7" fillId="0" borderId="54" xfId="0" applyFont="1" applyBorder="1" applyAlignment="1" applyProtection="1">
      <alignment horizontal="center" vertical="center" wrapText="1"/>
      <protection hidden="1"/>
    </xf>
    <xf numFmtId="0" fontId="2" fillId="14" borderId="6" xfId="0" applyFont="1" applyFill="1" applyBorder="1" applyAlignment="1">
      <alignment horizontal="center" vertical="center" wrapText="1"/>
    </xf>
    <xf numFmtId="0" fontId="2" fillId="14" borderId="70" xfId="0" applyFont="1" applyFill="1" applyBorder="1" applyAlignment="1">
      <alignment horizontal="center" vertical="center" wrapText="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57" fillId="0" borderId="69" xfId="0" applyFont="1" applyFill="1" applyBorder="1" applyAlignment="1" applyProtection="1">
      <alignment horizontal="center" vertical="center" wrapText="1"/>
    </xf>
    <xf numFmtId="0" fontId="57" fillId="0" borderId="44"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14" fontId="27" fillId="14" borderId="39" xfId="0" applyNumberFormat="1"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textRotation="90" wrapText="1"/>
    </xf>
    <xf numFmtId="0" fontId="10" fillId="14" borderId="6" xfId="0" applyFont="1" applyFill="1" applyBorder="1" applyAlignment="1" applyProtection="1">
      <alignment horizontal="center" vertical="center"/>
      <protection locked="0"/>
    </xf>
    <xf numFmtId="0" fontId="10" fillId="14" borderId="7" xfId="0" applyFont="1" applyFill="1" applyBorder="1" applyAlignment="1" applyProtection="1">
      <alignment horizontal="center" vertical="center"/>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0" fillId="14" borderId="8" xfId="0" applyFont="1" applyFill="1" applyBorder="1" applyAlignment="1" applyProtection="1">
      <alignment horizontal="center" vertical="center"/>
      <protection locked="0"/>
    </xf>
    <xf numFmtId="0" fontId="2" fillId="14" borderId="5" xfId="0" applyFont="1" applyFill="1" applyBorder="1" applyAlignment="1" applyProtection="1">
      <alignment horizontal="center" vertical="center" wrapText="1"/>
      <protection locked="0"/>
    </xf>
    <xf numFmtId="0" fontId="2" fillId="14" borderId="74"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10" fillId="14" borderId="26" xfId="0" applyFont="1" applyFill="1" applyBorder="1" applyAlignment="1" applyProtection="1">
      <alignment horizontal="center" vertical="center" textRotation="255"/>
      <protection locked="0"/>
    </xf>
    <xf numFmtId="0" fontId="10" fillId="14" borderId="35" xfId="0" applyFont="1" applyFill="1" applyBorder="1" applyAlignment="1" applyProtection="1">
      <alignment horizontal="center" vertical="center" textRotation="255"/>
      <protection locked="0"/>
    </xf>
    <xf numFmtId="0" fontId="23" fillId="0" borderId="27"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7" fillId="0" borderId="33"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 fillId="14" borderId="74" xfId="0" applyFont="1" applyFill="1" applyBorder="1" applyAlignment="1">
      <alignment horizontal="center" vertical="center" wrapText="1"/>
    </xf>
    <xf numFmtId="0" fontId="27" fillId="0" borderId="45" xfId="0" applyFont="1" applyFill="1" applyBorder="1" applyAlignment="1" applyProtection="1">
      <alignment horizontal="center" vertical="center" wrapText="1"/>
      <protection locked="0"/>
    </xf>
    <xf numFmtId="0" fontId="27" fillId="0" borderId="59" xfId="0" applyFont="1" applyFill="1" applyBorder="1" applyAlignment="1" applyProtection="1">
      <alignment horizontal="center" vertical="center" wrapText="1"/>
      <protection locked="0"/>
    </xf>
    <xf numFmtId="0" fontId="2" fillId="14" borderId="54" xfId="0" applyFont="1" applyFill="1" applyBorder="1" applyAlignment="1" applyProtection="1">
      <alignment horizontal="center" vertical="center"/>
      <protection locked="0"/>
    </xf>
    <xf numFmtId="0" fontId="2" fillId="14" borderId="10" xfId="0" applyFont="1" applyFill="1" applyBorder="1" applyAlignment="1" applyProtection="1">
      <alignment horizontal="center" vertical="center"/>
      <protection locked="0"/>
    </xf>
    <xf numFmtId="0" fontId="2" fillId="14" borderId="38" xfId="0" applyFont="1" applyFill="1" applyBorder="1" applyAlignment="1" applyProtection="1">
      <alignment horizontal="center" vertical="center"/>
      <protection locked="0"/>
    </xf>
    <xf numFmtId="0" fontId="2" fillId="14" borderId="11" xfId="0" applyFont="1" applyFill="1" applyBorder="1" applyAlignment="1" applyProtection="1">
      <alignment horizontal="center" vertical="center"/>
      <protection locked="0"/>
    </xf>
    <xf numFmtId="0" fontId="2" fillId="0" borderId="19" xfId="0"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0" fontId="2" fillId="14" borderId="68" xfId="0" applyFont="1" applyFill="1" applyBorder="1" applyAlignment="1" applyProtection="1">
      <alignment horizontal="center" vertical="center" wrapText="1"/>
      <protection locked="0"/>
    </xf>
    <xf numFmtId="0" fontId="2" fillId="14" borderId="37" xfId="0" applyFont="1" applyFill="1" applyBorder="1" applyAlignment="1" applyProtection="1">
      <alignment horizontal="center" vertical="center" wrapText="1"/>
      <protection locked="0"/>
    </xf>
    <xf numFmtId="0" fontId="27" fillId="0" borderId="24"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7" fillId="0" borderId="63" xfId="0" applyFont="1" applyBorder="1" applyAlignment="1" applyProtection="1">
      <alignment horizontal="center" vertical="center" wrapText="1"/>
      <protection hidden="1"/>
    </xf>
    <xf numFmtId="0" fontId="2" fillId="0" borderId="4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14" fontId="27" fillId="14" borderId="16" xfId="0" applyNumberFormat="1" applyFont="1" applyFill="1" applyBorder="1" applyAlignment="1" applyProtection="1">
      <alignment horizontal="center" vertical="center"/>
    </xf>
    <xf numFmtId="14" fontId="27" fillId="14" borderId="60"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9" fontId="27" fillId="14" borderId="53" xfId="0" applyNumberFormat="1" applyFont="1" applyFill="1" applyBorder="1" applyAlignment="1" applyProtection="1">
      <alignment horizontal="center" vertical="center" wrapText="1"/>
    </xf>
    <xf numFmtId="9" fontId="27" fillId="14" borderId="61" xfId="0" applyNumberFormat="1" applyFont="1" applyFill="1" applyBorder="1" applyAlignment="1" applyProtection="1">
      <alignment horizontal="center" vertical="center" wrapText="1"/>
    </xf>
    <xf numFmtId="9" fontId="27" fillId="14" borderId="72" xfId="0" applyNumberFormat="1" applyFont="1" applyFill="1" applyBorder="1" applyAlignment="1" applyProtection="1">
      <alignment horizontal="center" vertical="center" wrapText="1"/>
    </xf>
    <xf numFmtId="14" fontId="27" fillId="0" borderId="50" xfId="0" applyNumberFormat="1" applyFont="1" applyBorder="1" applyAlignment="1" applyProtection="1">
      <alignment horizontal="center"/>
    </xf>
    <xf numFmtId="14" fontId="27" fillId="0" borderId="62" xfId="0" applyNumberFormat="1" applyFont="1" applyBorder="1" applyAlignment="1" applyProtection="1">
      <alignment horizontal="center"/>
    </xf>
    <xf numFmtId="14" fontId="27" fillId="0" borderId="51" xfId="0" applyNumberFormat="1" applyFont="1" applyBorder="1" applyAlignment="1" applyProtection="1">
      <alignment horizontal="center"/>
    </xf>
    <xf numFmtId="0" fontId="2" fillId="0" borderId="36" xfId="0" applyFont="1" applyBorder="1" applyAlignment="1" applyProtection="1">
      <alignment horizontal="center" vertical="center" wrapText="1"/>
      <protection locked="0"/>
    </xf>
    <xf numFmtId="0" fontId="27" fillId="14" borderId="24" xfId="0" applyFont="1" applyFill="1" applyBorder="1" applyAlignment="1" applyProtection="1">
      <alignment horizontal="center" vertical="center" wrapText="1"/>
    </xf>
    <xf numFmtId="0" fontId="27" fillId="14" borderId="52" xfId="0" applyFont="1" applyFill="1" applyBorder="1" applyAlignment="1" applyProtection="1">
      <alignment horizontal="center" vertical="center" wrapText="1"/>
    </xf>
    <xf numFmtId="0" fontId="27" fillId="14" borderId="34"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6" fillId="33" borderId="0" xfId="0" applyFont="1" applyFill="1" applyBorder="1" applyAlignment="1">
      <alignment horizontal="center"/>
    </xf>
    <xf numFmtId="0" fontId="15" fillId="21" borderId="4" xfId="0" applyFont="1" applyFill="1" applyBorder="1" applyAlignment="1" applyProtection="1">
      <alignment horizontal="center" vertical="center" wrapText="1"/>
    </xf>
    <xf numFmtId="0" fontId="15" fillId="21" borderId="26"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7" fillId="0" borderId="16" xfId="0" applyFont="1" applyBorder="1" applyAlignment="1">
      <alignment horizontal="center" vertical="center" wrapText="1"/>
    </xf>
    <xf numFmtId="0" fontId="27" fillId="0" borderId="37" xfId="0" applyFont="1" applyBorder="1" applyAlignment="1">
      <alignment horizontal="center" vertical="center" wrapText="1"/>
    </xf>
    <xf numFmtId="0" fontId="2" fillId="14" borderId="46" xfId="0"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66"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26"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7" xfId="0" applyFont="1" applyFill="1" applyBorder="1" applyAlignment="1" applyProtection="1">
      <alignment horizontal="center" vertical="center" wrapText="1"/>
      <protection locked="0"/>
    </xf>
    <xf numFmtId="0" fontId="28" fillId="31" borderId="6" xfId="0" applyFont="1" applyFill="1" applyBorder="1" applyAlignment="1" applyProtection="1">
      <alignment horizontal="center" vertical="center" wrapText="1"/>
    </xf>
    <xf numFmtId="0" fontId="28" fillId="31" borderId="8" xfId="0" applyFont="1" applyFill="1" applyBorder="1" applyAlignment="1" applyProtection="1">
      <alignment horizontal="center" vertical="center" wrapText="1"/>
    </xf>
    <xf numFmtId="0" fontId="15" fillId="31" borderId="16" xfId="0" applyFont="1" applyFill="1" applyBorder="1" applyAlignment="1" applyProtection="1">
      <alignment horizontal="center" vertical="center" wrapText="1"/>
    </xf>
    <xf numFmtId="0" fontId="15" fillId="31" borderId="0" xfId="0" applyFont="1" applyFill="1" applyBorder="1" applyAlignment="1" applyProtection="1">
      <alignment horizontal="center" vertical="center" wrapText="1"/>
    </xf>
    <xf numFmtId="0" fontId="15" fillId="31" borderId="37" xfId="0" applyFont="1" applyFill="1" applyBorder="1" applyAlignment="1" applyProtection="1">
      <alignment horizontal="center" vertical="center" wrapText="1"/>
    </xf>
    <xf numFmtId="0" fontId="15" fillId="31" borderId="28" xfId="0" applyFont="1" applyFill="1" applyBorder="1" applyAlignment="1" applyProtection="1">
      <alignment horizontal="center" vertical="center" wrapText="1"/>
    </xf>
    <xf numFmtId="0" fontId="28" fillId="31" borderId="30" xfId="0" applyFont="1" applyFill="1" applyBorder="1" applyAlignment="1" applyProtection="1">
      <alignment horizontal="center" vertical="center" wrapText="1"/>
    </xf>
    <xf numFmtId="0" fontId="28" fillId="31" borderId="59" xfId="0" applyFont="1" applyFill="1" applyBorder="1" applyAlignment="1" applyProtection="1">
      <alignment horizontal="center" vertical="center" wrapText="1"/>
    </xf>
    <xf numFmtId="0" fontId="15" fillId="31" borderId="36" xfId="0" applyFont="1" applyFill="1" applyBorder="1" applyAlignment="1" applyProtection="1">
      <alignment horizontal="center" vertical="center" wrapText="1"/>
    </xf>
    <xf numFmtId="0" fontId="15" fillId="31" borderId="22" xfId="0" applyFont="1" applyFill="1" applyBorder="1" applyAlignment="1" applyProtection="1">
      <alignment horizontal="center" vertical="center" wrapText="1"/>
    </xf>
    <xf numFmtId="0" fontId="15" fillId="31" borderId="25" xfId="0" applyFont="1" applyFill="1" applyBorder="1" applyAlignment="1" applyProtection="1">
      <alignment horizontal="center" vertical="center" wrapText="1"/>
    </xf>
    <xf numFmtId="0" fontId="15" fillId="31" borderId="29" xfId="0" applyFont="1" applyFill="1" applyBorder="1" applyAlignment="1" applyProtection="1">
      <alignment horizontal="center" vertical="center" wrapText="1"/>
    </xf>
    <xf numFmtId="0" fontId="28" fillId="31" borderId="9" xfId="0" applyFont="1" applyFill="1" applyBorder="1" applyAlignment="1" applyProtection="1">
      <alignment horizontal="center" vertical="center" wrapText="1"/>
    </xf>
    <xf numFmtId="0" fontId="28" fillId="31" borderId="11" xfId="0" applyFont="1" applyFill="1" applyBorder="1" applyAlignment="1" applyProtection="1">
      <alignment horizontal="center" vertical="center" wrapText="1"/>
    </xf>
    <xf numFmtId="0" fontId="28" fillId="31" borderId="56" xfId="0" applyFont="1" applyFill="1" applyBorder="1" applyAlignment="1" applyProtection="1">
      <alignment horizontal="center" vertical="center" wrapText="1"/>
    </xf>
    <xf numFmtId="0" fontId="28" fillId="31" borderId="57" xfId="0" applyFont="1" applyFill="1" applyBorder="1" applyAlignment="1" applyProtection="1">
      <alignment horizontal="center" vertical="center" wrapText="1"/>
    </xf>
    <xf numFmtId="0" fontId="27" fillId="14" borderId="38" xfId="0" applyFont="1" applyFill="1" applyBorder="1" applyAlignment="1" applyProtection="1">
      <alignment horizontal="center" vertical="center"/>
    </xf>
    <xf numFmtId="0" fontId="27" fillId="14" borderId="27" xfId="0" applyFont="1" applyFill="1" applyBorder="1" applyAlignment="1" applyProtection="1">
      <alignment horizontal="center" vertical="center"/>
    </xf>
    <xf numFmtId="0" fontId="27" fillId="14" borderId="29" xfId="0" applyFont="1" applyFill="1" applyBorder="1" applyAlignment="1" applyProtection="1">
      <alignment horizontal="center" vertical="center"/>
    </xf>
    <xf numFmtId="0" fontId="27" fillId="14" borderId="39" xfId="0" applyFont="1" applyFill="1" applyBorder="1" applyAlignment="1" applyProtection="1">
      <alignment horizontal="center" vertical="top" wrapText="1"/>
    </xf>
    <xf numFmtId="0" fontId="27" fillId="14" borderId="26" xfId="0" applyFont="1" applyFill="1" applyBorder="1" applyAlignment="1" applyProtection="1">
      <alignment horizontal="center" vertical="top" wrapText="1"/>
    </xf>
    <xf numFmtId="0" fontId="27" fillId="14" borderId="35" xfId="0" applyFont="1" applyFill="1" applyBorder="1" applyAlignment="1" applyProtection="1">
      <alignment horizontal="center" vertical="top" wrapText="1"/>
    </xf>
    <xf numFmtId="0" fontId="27" fillId="0" borderId="39" xfId="0" applyFont="1" applyFill="1" applyBorder="1" applyAlignment="1" applyProtection="1">
      <alignment horizontal="left" vertical="top" wrapText="1"/>
      <protection locked="0"/>
    </xf>
    <xf numFmtId="0" fontId="27" fillId="0" borderId="55" xfId="0" applyFont="1" applyFill="1" applyBorder="1" applyAlignment="1" applyProtection="1">
      <alignment horizontal="left" vertical="top" wrapText="1"/>
      <protection locked="0"/>
    </xf>
    <xf numFmtId="0" fontId="57" fillId="0" borderId="39" xfId="0" applyFont="1" applyFill="1" applyBorder="1" applyAlignment="1" applyProtection="1">
      <alignment horizontal="center" vertical="center" wrapText="1"/>
      <protection locked="0"/>
    </xf>
    <xf numFmtId="0" fontId="57" fillId="0" borderId="55" xfId="0" applyFont="1" applyFill="1" applyBorder="1" applyAlignment="1" applyProtection="1">
      <alignment horizontal="center" vertical="center" wrapText="1"/>
      <protection locked="0"/>
    </xf>
    <xf numFmtId="0" fontId="28" fillId="14" borderId="55" xfId="0" applyFont="1" applyFill="1" applyBorder="1" applyAlignment="1" applyProtection="1">
      <alignment horizontal="center" vertical="center"/>
      <protection locked="0"/>
    </xf>
    <xf numFmtId="0" fontId="10" fillId="14" borderId="68" xfId="0" applyFont="1" applyFill="1" applyBorder="1" applyAlignment="1" applyProtection="1">
      <alignment horizontal="center" vertical="center"/>
      <protection locked="0"/>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5" xfId="0" applyFont="1" applyBorder="1" applyAlignment="1">
      <alignment horizontal="center" vertical="center" wrapText="1"/>
    </xf>
    <xf numFmtId="0" fontId="10" fillId="14" borderId="39" xfId="0" applyFont="1" applyFill="1" applyBorder="1" applyAlignment="1" applyProtection="1">
      <alignment horizontal="center" vertical="center" wrapText="1"/>
      <protection locked="0"/>
    </xf>
    <xf numFmtId="0" fontId="10" fillId="14" borderId="26" xfId="0" applyFont="1" applyFill="1" applyBorder="1" applyAlignment="1" applyProtection="1">
      <alignment horizontal="center" vertical="center" wrapText="1"/>
      <protection locked="0"/>
    </xf>
    <xf numFmtId="0" fontId="10" fillId="14" borderId="55" xfId="0" applyFont="1" applyFill="1" applyBorder="1" applyAlignment="1" applyProtection="1">
      <alignment horizontal="center" vertical="center" wrapText="1"/>
      <protection locked="0"/>
    </xf>
    <xf numFmtId="0" fontId="27" fillId="14" borderId="39" xfId="0" applyFont="1" applyFill="1" applyBorder="1" applyAlignment="1">
      <alignment horizontal="center" vertical="center" wrapText="1"/>
    </xf>
    <xf numFmtId="0" fontId="27" fillId="14" borderId="55" xfId="0" applyFont="1" applyFill="1" applyBorder="1" applyAlignment="1">
      <alignment horizontal="center" vertical="center" wrapText="1"/>
    </xf>
    <xf numFmtId="0" fontId="62" fillId="14" borderId="4" xfId="0" applyFont="1" applyFill="1" applyBorder="1" applyAlignment="1">
      <alignment horizontal="center" vertical="center" textRotation="90" wrapText="1"/>
    </xf>
    <xf numFmtId="0" fontId="62" fillId="14" borderId="26" xfId="0" applyFont="1" applyFill="1" applyBorder="1" applyAlignment="1">
      <alignment horizontal="center" vertical="center" textRotation="90" wrapText="1"/>
    </xf>
    <xf numFmtId="0" fontId="62" fillId="14" borderId="35" xfId="0" applyFont="1" applyFill="1" applyBorder="1" applyAlignment="1">
      <alignment horizontal="center" vertical="center" textRotation="90" wrapText="1"/>
    </xf>
    <xf numFmtId="0" fontId="2" fillId="0" borderId="38"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14" borderId="9" xfId="0" applyFont="1" applyFill="1" applyBorder="1" applyAlignment="1" applyProtection="1">
      <alignment horizontal="center" vertical="center"/>
      <protection locked="0"/>
    </xf>
    <xf numFmtId="1" fontId="27" fillId="0" borderId="39" xfId="0" applyNumberFormat="1" applyFont="1" applyBorder="1" applyAlignment="1" applyProtection="1">
      <alignment horizontal="center" vertical="center" wrapText="1"/>
      <protection locked="0"/>
    </xf>
    <xf numFmtId="1" fontId="27" fillId="0" borderId="26" xfId="0" applyNumberFormat="1" applyFont="1" applyBorder="1" applyAlignment="1" applyProtection="1">
      <alignment horizontal="center" vertical="center" wrapText="1"/>
      <protection locked="0"/>
    </xf>
    <xf numFmtId="1" fontId="27" fillId="0" borderId="55" xfId="0" applyNumberFormat="1" applyFont="1" applyBorder="1" applyAlignment="1" applyProtection="1">
      <alignment horizontal="center" vertical="center" wrapText="1"/>
      <protection locked="0"/>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54" xfId="0" applyFont="1" applyBorder="1" applyAlignment="1">
      <alignment horizontal="center" vertical="center" wrapText="1"/>
    </xf>
    <xf numFmtId="0" fontId="27" fillId="36" borderId="26" xfId="0" applyFont="1" applyFill="1" applyBorder="1" applyAlignment="1" applyProtection="1">
      <alignment horizontal="center" vertical="center" wrapText="1"/>
      <protection locked="0"/>
    </xf>
    <xf numFmtId="1" fontId="27" fillId="36" borderId="26" xfId="0" applyNumberFormat="1"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hidden="1"/>
    </xf>
    <xf numFmtId="0" fontId="2" fillId="0" borderId="60" xfId="0" applyFont="1" applyBorder="1" applyAlignment="1" applyProtection="1">
      <alignment horizontal="center" vertical="center" wrapText="1"/>
      <protection hidden="1"/>
    </xf>
    <xf numFmtId="0" fontId="27" fillId="14" borderId="26" xfId="0" applyFont="1" applyFill="1" applyBorder="1" applyAlignment="1" applyProtection="1">
      <alignment horizontal="center" vertical="center"/>
      <protection locked="0"/>
    </xf>
    <xf numFmtId="0" fontId="27" fillId="14" borderId="35" xfId="0" applyFont="1" applyFill="1" applyBorder="1" applyAlignment="1" applyProtection="1">
      <alignment horizontal="center" vertical="center"/>
      <protection locked="0"/>
    </xf>
    <xf numFmtId="0" fontId="57" fillId="0" borderId="68" xfId="0" applyFont="1" applyFill="1" applyBorder="1" applyAlignment="1" applyProtection="1">
      <alignment horizontal="center" vertical="center" wrapText="1"/>
      <protection locked="0"/>
    </xf>
    <xf numFmtId="0" fontId="57" fillId="0" borderId="60" xfId="0" applyFont="1" applyFill="1" applyBorder="1" applyAlignment="1" applyProtection="1">
      <alignment horizontal="center" vertical="center" wrapText="1"/>
      <protection locked="0"/>
    </xf>
    <xf numFmtId="0" fontId="57" fillId="0" borderId="50" xfId="0" applyFont="1" applyFill="1" applyBorder="1" applyAlignment="1" applyProtection="1">
      <alignment horizontal="center" vertical="center" wrapText="1"/>
    </xf>
    <xf numFmtId="0" fontId="57" fillId="0" borderId="51" xfId="0" applyFont="1" applyFill="1" applyBorder="1" applyAlignment="1" applyProtection="1">
      <alignment horizontal="center" vertical="center" wrapText="1"/>
    </xf>
    <xf numFmtId="0" fontId="27" fillId="14" borderId="16" xfId="0" applyFont="1" applyFill="1" applyBorder="1" applyAlignment="1" applyProtection="1">
      <alignment horizontal="center" vertical="center" wrapText="1"/>
      <protection locked="0"/>
    </xf>
    <xf numFmtId="0" fontId="27" fillId="14" borderId="60" xfId="0"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wrapText="1"/>
      <protection hidden="1"/>
    </xf>
    <xf numFmtId="0" fontId="27" fillId="14" borderId="39" xfId="0" applyFont="1" applyFill="1" applyBorder="1" applyAlignment="1">
      <alignment horizontal="center" vertical="top" wrapText="1"/>
    </xf>
    <xf numFmtId="0" fontId="27" fillId="14" borderId="55" xfId="0" applyFont="1" applyFill="1" applyBorder="1" applyAlignment="1">
      <alignment horizontal="center" vertical="top" wrapText="1"/>
    </xf>
    <xf numFmtId="0" fontId="2" fillId="36" borderId="4" xfId="0" applyFont="1" applyFill="1" applyBorder="1" applyAlignment="1" applyProtection="1">
      <alignment horizontal="center" vertical="center" wrapText="1"/>
      <protection locked="0"/>
    </xf>
    <xf numFmtId="0" fontId="2" fillId="36" borderId="55"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hidden="1"/>
    </xf>
    <xf numFmtId="0" fontId="2" fillId="0" borderId="55" xfId="0" applyFont="1" applyFill="1" applyBorder="1" applyAlignment="1" applyProtection="1">
      <alignment horizontal="center" vertical="center" wrapText="1"/>
      <protection hidden="1"/>
    </xf>
    <xf numFmtId="0" fontId="2" fillId="14" borderId="25" xfId="0" applyFont="1" applyFill="1" applyBorder="1" applyAlignment="1" applyProtection="1">
      <alignment horizontal="center" vertical="center" wrapText="1"/>
      <protection locked="0"/>
    </xf>
    <xf numFmtId="0" fontId="31" fillId="0" borderId="41" xfId="0" applyFont="1" applyFill="1" applyBorder="1" applyAlignment="1">
      <alignment horizontal="center" vertical="center" wrapText="1"/>
    </xf>
    <xf numFmtId="0" fontId="31" fillId="0" borderId="66" xfId="0" applyFont="1" applyFill="1" applyBorder="1" applyAlignment="1">
      <alignment horizontal="center" vertical="center" wrapText="1"/>
    </xf>
    <xf numFmtId="0" fontId="31" fillId="14" borderId="39" xfId="0" applyFont="1" applyFill="1" applyBorder="1" applyAlignment="1" applyProtection="1">
      <alignment horizontal="center" vertical="center" wrapText="1"/>
      <protection locked="0"/>
    </xf>
    <xf numFmtId="0" fontId="31" fillId="14" borderId="26" xfId="0" applyFont="1" applyFill="1" applyBorder="1" applyAlignment="1" applyProtection="1">
      <alignment horizontal="center" vertical="center" wrapText="1"/>
      <protection locked="0"/>
    </xf>
    <xf numFmtId="0" fontId="31" fillId="14" borderId="35" xfId="0" applyFont="1" applyFill="1" applyBorder="1" applyAlignment="1" applyProtection="1">
      <alignment horizontal="center" vertical="center" wrapText="1"/>
      <protection locked="0"/>
    </xf>
    <xf numFmtId="0" fontId="27" fillId="14" borderId="8" xfId="0" applyFont="1" applyFill="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63" xfId="0" applyFont="1" applyBorder="1" applyAlignment="1" applyProtection="1">
      <alignment horizontal="center" vertical="center" wrapText="1"/>
      <protection locked="0"/>
    </xf>
    <xf numFmtId="0" fontId="31" fillId="14" borderId="55" xfId="0" applyFont="1" applyFill="1" applyBorder="1" applyAlignment="1" applyProtection="1">
      <alignment horizontal="center" vertical="center" wrapText="1"/>
      <protection locked="0"/>
    </xf>
    <xf numFmtId="0" fontId="2" fillId="14" borderId="10" xfId="0" applyFont="1" applyFill="1" applyBorder="1" applyAlignment="1" applyProtection="1">
      <alignment horizontal="center" vertical="center" wrapText="1"/>
      <protection locked="0"/>
    </xf>
    <xf numFmtId="0" fontId="2" fillId="14" borderId="11" xfId="0" applyFont="1" applyFill="1" applyBorder="1" applyAlignment="1" applyProtection="1">
      <alignment horizontal="center" vertical="center" wrapText="1"/>
      <protection locked="0"/>
    </xf>
    <xf numFmtId="0" fontId="31" fillId="14" borderId="39"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3" fillId="14" borderId="39" xfId="0" applyFont="1" applyFill="1" applyBorder="1" applyAlignment="1" applyProtection="1">
      <alignment horizontal="center" vertical="center" wrapText="1"/>
      <protection locked="0"/>
    </xf>
    <xf numFmtId="0" fontId="23" fillId="14" borderId="55" xfId="0" applyFont="1" applyFill="1" applyBorder="1" applyAlignment="1" applyProtection="1">
      <alignment horizontal="center" vertical="center" wrapText="1"/>
      <protection locked="0"/>
    </xf>
    <xf numFmtId="0" fontId="2" fillId="14" borderId="25" xfId="0" applyFont="1" applyFill="1" applyBorder="1" applyAlignment="1">
      <alignment horizontal="center" vertical="center" wrapText="1"/>
    </xf>
    <xf numFmtId="0" fontId="2" fillId="0" borderId="11" xfId="0" applyFont="1" applyFill="1" applyBorder="1" applyAlignment="1" applyProtection="1">
      <alignment horizontal="center" vertical="center" wrapText="1"/>
      <protection locked="0"/>
    </xf>
    <xf numFmtId="0" fontId="27" fillId="0" borderId="39" xfId="0" applyFont="1" applyBorder="1" applyAlignment="1">
      <alignment horizontal="center" vertical="center" wrapText="1"/>
    </xf>
    <xf numFmtId="14" fontId="27" fillId="0" borderId="16" xfId="0" applyNumberFormat="1" applyFont="1" applyFill="1" applyBorder="1" applyAlignment="1" applyProtection="1">
      <alignment horizontal="center" vertical="center" wrapText="1"/>
      <protection locked="0"/>
    </xf>
    <xf numFmtId="14" fontId="27" fillId="0" borderId="60" xfId="0" applyNumberFormat="1"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hidden="1"/>
    </xf>
    <xf numFmtId="0" fontId="27" fillId="0" borderId="16" xfId="0" applyFont="1" applyFill="1" applyBorder="1" applyAlignment="1" applyProtection="1">
      <alignment horizontal="center" vertical="center" wrapText="1"/>
      <protection hidden="1"/>
    </xf>
    <xf numFmtId="0" fontId="27" fillId="0" borderId="60" xfId="0" applyFont="1" applyFill="1" applyBorder="1" applyAlignment="1" applyProtection="1">
      <alignment horizontal="center" vertical="center" wrapText="1"/>
      <protection hidden="1"/>
    </xf>
    <xf numFmtId="0" fontId="27" fillId="0" borderId="26" xfId="0" applyFont="1" applyBorder="1" applyAlignment="1" applyProtection="1">
      <alignment horizontal="center" vertical="center"/>
      <protection hidden="1"/>
    </xf>
    <xf numFmtId="0" fontId="27" fillId="0" borderId="55" xfId="0" applyFont="1" applyBorder="1" applyAlignment="1" applyProtection="1">
      <alignment horizontal="center" vertical="center"/>
      <protection hidden="1"/>
    </xf>
    <xf numFmtId="0" fontId="27" fillId="0" borderId="42" xfId="0" applyFont="1" applyFill="1" applyBorder="1" applyAlignment="1" applyProtection="1">
      <alignment horizontal="center" vertical="center" wrapText="1"/>
      <protection hidden="1"/>
    </xf>
    <xf numFmtId="0" fontId="27" fillId="0" borderId="42" xfId="0" applyFont="1" applyFill="1" applyBorder="1" applyAlignment="1" applyProtection="1">
      <alignment horizontal="center" vertical="center"/>
      <protection hidden="1"/>
    </xf>
    <xf numFmtId="0" fontId="27" fillId="0" borderId="44" xfId="0" applyFont="1" applyFill="1" applyBorder="1" applyAlignment="1" applyProtection="1">
      <alignment horizontal="center" vertical="center"/>
      <protection hidden="1"/>
    </xf>
    <xf numFmtId="0" fontId="27" fillId="0" borderId="16" xfId="0" applyFont="1" applyFill="1" applyBorder="1" applyAlignment="1" applyProtection="1">
      <alignment horizontal="center" vertical="center"/>
      <protection hidden="1"/>
    </xf>
    <xf numFmtId="0" fontId="27" fillId="0" borderId="60" xfId="0" applyFont="1" applyFill="1" applyBorder="1" applyAlignment="1" applyProtection="1">
      <alignment horizontal="center" vertical="center"/>
      <protection hidden="1"/>
    </xf>
    <xf numFmtId="0" fontId="27" fillId="14" borderId="68"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protection locked="0"/>
    </xf>
    <xf numFmtId="1" fontId="2" fillId="13" borderId="4" xfId="0" applyNumberFormat="1" applyFont="1" applyFill="1" applyBorder="1" applyAlignment="1" applyProtection="1">
      <alignment horizontal="center" vertical="center" wrapText="1"/>
      <protection locked="0"/>
    </xf>
    <xf numFmtId="1" fontId="2" fillId="13" borderId="26" xfId="0" applyNumberFormat="1" applyFont="1" applyFill="1" applyBorder="1" applyAlignment="1" applyProtection="1">
      <alignment horizontal="center" vertical="center" wrapText="1"/>
      <protection locked="0"/>
    </xf>
    <xf numFmtId="1" fontId="2" fillId="13" borderId="55" xfId="0" applyNumberFormat="1"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xf>
    <xf numFmtId="0" fontId="27" fillId="14" borderId="4" xfId="0" applyFont="1" applyFill="1" applyBorder="1" applyAlignment="1" applyProtection="1">
      <alignment horizontal="left" vertical="center" wrapText="1"/>
      <protection locked="0"/>
    </xf>
    <xf numFmtId="0" fontId="27" fillId="14" borderId="26" xfId="0" applyFont="1" applyFill="1" applyBorder="1" applyAlignment="1" applyProtection="1">
      <alignment horizontal="left" vertical="center" wrapText="1"/>
      <protection locked="0"/>
    </xf>
    <xf numFmtId="0" fontId="27" fillId="14" borderId="55" xfId="0" applyFont="1" applyFill="1" applyBorder="1" applyAlignment="1" applyProtection="1">
      <alignment horizontal="left" vertical="center" wrapText="1"/>
      <protection locked="0"/>
    </xf>
    <xf numFmtId="0" fontId="27" fillId="14" borderId="35" xfId="0" applyFont="1" applyFill="1" applyBorder="1" applyAlignment="1" applyProtection="1">
      <alignment horizontal="left" vertical="center" wrapText="1"/>
      <protection locked="0"/>
    </xf>
    <xf numFmtId="0" fontId="57" fillId="14" borderId="39" xfId="0" applyFont="1" applyFill="1" applyBorder="1" applyAlignment="1" applyProtection="1">
      <alignment horizontal="center" vertical="center" wrapText="1"/>
      <protection locked="0"/>
    </xf>
    <xf numFmtId="0" fontId="57" fillId="14" borderId="26" xfId="0" applyFont="1" applyFill="1" applyBorder="1" applyAlignment="1" applyProtection="1">
      <alignment horizontal="center" vertical="center" wrapText="1"/>
      <protection locked="0"/>
    </xf>
    <xf numFmtId="0" fontId="57" fillId="14" borderId="55" xfId="0" applyFont="1" applyFill="1" applyBorder="1" applyAlignment="1" applyProtection="1">
      <alignment horizontal="center" vertical="center" wrapText="1"/>
      <protection locked="0"/>
    </xf>
    <xf numFmtId="0" fontId="57" fillId="0" borderId="69" xfId="0" applyFont="1" applyFill="1" applyBorder="1" applyAlignment="1" applyProtection="1">
      <alignment horizontal="center" vertical="center" wrapText="1"/>
      <protection locked="0"/>
    </xf>
    <xf numFmtId="0" fontId="57" fillId="0" borderId="42" xfId="0" applyFont="1" applyFill="1" applyBorder="1" applyAlignment="1" applyProtection="1">
      <alignment horizontal="center" vertical="center" wrapText="1"/>
      <protection locked="0"/>
    </xf>
    <xf numFmtId="0" fontId="57" fillId="0" borderId="44" xfId="0"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xf>
    <xf numFmtId="0" fontId="23" fillId="0" borderId="26" xfId="0" applyFont="1" applyFill="1" applyBorder="1" applyAlignment="1" applyProtection="1">
      <alignment horizontal="center" vertical="center" wrapText="1"/>
    </xf>
    <xf numFmtId="0" fontId="23" fillId="0" borderId="55"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 fillId="14" borderId="36" xfId="0" applyFont="1" applyFill="1" applyBorder="1" applyAlignment="1" applyProtection="1">
      <alignment horizontal="center" vertical="center" wrapText="1"/>
    </xf>
    <xf numFmtId="0" fontId="2" fillId="14" borderId="60" xfId="0" applyFont="1" applyFill="1" applyBorder="1" applyAlignment="1" applyProtection="1">
      <alignment horizontal="center" vertical="center" wrapText="1"/>
      <protection locked="0"/>
    </xf>
    <xf numFmtId="0" fontId="27" fillId="36" borderId="4" xfId="0" applyFont="1" applyFill="1" applyBorder="1" applyAlignment="1" applyProtection="1">
      <alignment horizontal="center" vertical="center" wrapText="1"/>
      <protection locked="0"/>
    </xf>
    <xf numFmtId="0" fontId="27" fillId="36" borderId="55" xfId="0" applyFont="1" applyFill="1" applyBorder="1" applyAlignment="1" applyProtection="1">
      <alignment horizontal="center" vertical="center" wrapText="1"/>
      <protection locked="0"/>
    </xf>
    <xf numFmtId="1" fontId="2" fillId="36" borderId="4" xfId="0" applyNumberFormat="1" applyFont="1" applyFill="1" applyBorder="1" applyAlignment="1" applyProtection="1">
      <alignment horizontal="center" vertical="center" wrapText="1"/>
      <protection locked="0"/>
    </xf>
    <xf numFmtId="1" fontId="2" fillId="36" borderId="55" xfId="0" applyNumberFormat="1" applyFont="1" applyFill="1" applyBorder="1" applyAlignment="1" applyProtection="1">
      <alignment horizontal="center" vertical="center" wrapText="1"/>
      <protection locked="0"/>
    </xf>
    <xf numFmtId="0" fontId="2" fillId="36" borderId="39" xfId="0" applyFont="1" applyFill="1" applyBorder="1" applyAlignment="1" applyProtection="1">
      <alignment horizontal="center" vertical="center" wrapText="1"/>
      <protection hidden="1"/>
    </xf>
    <xf numFmtId="0" fontId="2" fillId="36" borderId="26" xfId="0" applyFont="1" applyFill="1" applyBorder="1" applyAlignment="1" applyProtection="1">
      <alignment horizontal="center" vertical="center" wrapText="1"/>
      <protection hidden="1"/>
    </xf>
    <xf numFmtId="0" fontId="2" fillId="36" borderId="55" xfId="0" applyFont="1" applyFill="1" applyBorder="1" applyAlignment="1" applyProtection="1">
      <alignment horizontal="center" vertical="center" wrapText="1"/>
      <protection hidden="1"/>
    </xf>
    <xf numFmtId="0" fontId="27" fillId="36" borderId="39" xfId="0" applyFont="1" applyFill="1" applyBorder="1" applyAlignment="1" applyProtection="1">
      <alignment horizontal="center" vertical="center" wrapText="1"/>
      <protection locked="0"/>
    </xf>
    <xf numFmtId="0" fontId="2" fillId="36" borderId="4" xfId="0" applyFont="1" applyFill="1" applyBorder="1" applyAlignment="1" applyProtection="1">
      <alignment horizontal="center" vertical="center" wrapText="1"/>
      <protection hidden="1"/>
    </xf>
    <xf numFmtId="0" fontId="27" fillId="14" borderId="39" xfId="0" applyFont="1" applyFill="1" applyBorder="1" applyAlignment="1" applyProtection="1">
      <alignment horizontal="center" vertical="center" wrapText="1"/>
      <protection hidden="1"/>
    </xf>
    <xf numFmtId="0" fontId="27" fillId="14" borderId="26" xfId="0" applyFont="1" applyFill="1" applyBorder="1" applyAlignment="1" applyProtection="1">
      <alignment horizontal="center" vertical="center" wrapText="1"/>
      <protection hidden="1"/>
    </xf>
    <xf numFmtId="0" fontId="27" fillId="14" borderId="55" xfId="0" applyFont="1" applyFill="1" applyBorder="1" applyAlignment="1" applyProtection="1">
      <alignment horizontal="center" vertical="center" wrapText="1"/>
      <protection hidden="1"/>
    </xf>
    <xf numFmtId="0" fontId="23" fillId="0" borderId="36"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0" fontId="23" fillId="0" borderId="60" xfId="0" applyFont="1" applyBorder="1" applyAlignment="1" applyProtection="1">
      <alignment horizontal="center" vertical="center" wrapText="1"/>
    </xf>
    <xf numFmtId="0" fontId="27" fillId="14" borderId="29"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xf>
    <xf numFmtId="0" fontId="27" fillId="0" borderId="55"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14" fontId="27" fillId="0" borderId="68" xfId="0" applyNumberFormat="1" applyFont="1" applyFill="1" applyBorder="1" applyAlignment="1" applyProtection="1">
      <alignment horizontal="center" vertical="center" wrapText="1"/>
      <protection locked="0"/>
    </xf>
    <xf numFmtId="0" fontId="23" fillId="14" borderId="4" xfId="0" applyFont="1" applyFill="1" applyBorder="1" applyAlignment="1" applyProtection="1">
      <alignment horizontal="center" vertical="center" wrapText="1"/>
    </xf>
    <xf numFmtId="0" fontId="27" fillId="0" borderId="39" xfId="0" applyFont="1" applyBorder="1" applyAlignment="1" applyProtection="1">
      <alignment horizontal="left" vertical="center" wrapText="1"/>
    </xf>
    <xf numFmtId="14" fontId="2" fillId="14" borderId="39" xfId="0" applyNumberFormat="1" applyFont="1" applyFill="1" applyBorder="1" applyAlignment="1" applyProtection="1">
      <alignment horizontal="center" vertical="center" wrapText="1"/>
    </xf>
    <xf numFmtId="14" fontId="2" fillId="14" borderId="26" xfId="0" applyNumberFormat="1" applyFont="1" applyFill="1" applyBorder="1" applyAlignment="1" applyProtection="1">
      <alignment horizontal="center" vertical="center" wrapText="1"/>
    </xf>
    <xf numFmtId="14" fontId="2" fillId="14" borderId="55" xfId="0" applyNumberFormat="1" applyFont="1" applyFill="1" applyBorder="1" applyAlignment="1" applyProtection="1">
      <alignment horizontal="center" vertical="center" wrapText="1"/>
    </xf>
    <xf numFmtId="14" fontId="27" fillId="0" borderId="38" xfId="0" applyNumberFormat="1" applyFont="1" applyFill="1" applyBorder="1" applyAlignment="1" applyProtection="1">
      <alignment horizontal="center" vertical="center" wrapText="1"/>
    </xf>
    <xf numFmtId="14" fontId="27" fillId="0" borderId="29" xfId="0" applyNumberFormat="1"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 fillId="14" borderId="36"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14" borderId="60" xfId="0" applyFont="1" applyFill="1" applyBorder="1" applyAlignment="1">
      <alignment horizontal="center" vertical="center" wrapText="1"/>
    </xf>
    <xf numFmtId="0" fontId="27" fillId="0" borderId="37" xfId="0" applyFont="1" applyFill="1" applyBorder="1" applyAlignment="1" applyProtection="1">
      <alignment horizontal="center" vertical="center" wrapText="1"/>
      <protection hidden="1"/>
    </xf>
    <xf numFmtId="14" fontId="2" fillId="14" borderId="35" xfId="0" applyNumberFormat="1" applyFont="1" applyFill="1" applyBorder="1" applyAlignment="1" applyProtection="1">
      <alignment horizontal="center" vertical="center" wrapText="1"/>
    </xf>
    <xf numFmtId="0" fontId="27" fillId="14" borderId="39" xfId="0" applyFont="1" applyFill="1" applyBorder="1" applyAlignment="1" applyProtection="1">
      <alignment horizontal="justify" vertical="center" wrapText="1"/>
    </xf>
    <xf numFmtId="0" fontId="27" fillId="14" borderId="26" xfId="0" applyFont="1" applyFill="1" applyBorder="1" applyAlignment="1" applyProtection="1">
      <alignment horizontal="justify" vertical="center" wrapText="1"/>
    </xf>
    <xf numFmtId="0" fontId="27" fillId="14" borderId="35" xfId="0" applyFont="1" applyFill="1" applyBorder="1" applyAlignment="1" applyProtection="1">
      <alignment horizontal="justify" vertical="center" wrapText="1"/>
    </xf>
    <xf numFmtId="0" fontId="2" fillId="14" borderId="35" xfId="0" applyFont="1" applyFill="1" applyBorder="1" applyAlignment="1" applyProtection="1">
      <alignment horizontal="justify" vertical="center" wrapText="1"/>
    </xf>
    <xf numFmtId="0" fontId="2" fillId="13" borderId="4" xfId="0" applyFont="1" applyFill="1" applyBorder="1" applyAlignment="1" applyProtection="1">
      <alignment horizontal="center" vertical="center" wrapText="1"/>
      <protection hidden="1"/>
    </xf>
    <xf numFmtId="0" fontId="2" fillId="13" borderId="26" xfId="0" applyFont="1" applyFill="1" applyBorder="1" applyAlignment="1" applyProtection="1">
      <alignment horizontal="center" vertical="center" wrapText="1"/>
      <protection hidden="1"/>
    </xf>
    <xf numFmtId="0" fontId="2" fillId="13" borderId="55" xfId="0" applyFont="1" applyFill="1" applyBorder="1" applyAlignment="1" applyProtection="1">
      <alignment horizontal="center" vertical="center" wrapText="1"/>
      <protection hidden="1"/>
    </xf>
    <xf numFmtId="14" fontId="27" fillId="0" borderId="54" xfId="0" applyNumberFormat="1" applyFont="1" applyFill="1" applyBorder="1" applyAlignment="1" applyProtection="1">
      <alignment horizontal="center" vertical="center" wrapText="1"/>
    </xf>
    <xf numFmtId="17" fontId="27" fillId="14" borderId="4" xfId="0" applyNumberFormat="1" applyFont="1" applyFill="1" applyBorder="1" applyAlignment="1" applyProtection="1">
      <alignment horizontal="center" vertical="center" wrapText="1"/>
    </xf>
    <xf numFmtId="0" fontId="27" fillId="13" borderId="4" xfId="0" applyFont="1" applyFill="1" applyBorder="1" applyAlignment="1" applyProtection="1">
      <alignment horizontal="center" vertical="center" wrapText="1"/>
      <protection locked="0"/>
    </xf>
    <xf numFmtId="0" fontId="27" fillId="13" borderId="26" xfId="0" applyFont="1" applyFill="1" applyBorder="1" applyAlignment="1" applyProtection="1">
      <alignment horizontal="center" vertical="center" wrapText="1"/>
      <protection locked="0"/>
    </xf>
    <xf numFmtId="0" fontId="27" fillId="13" borderId="55" xfId="0" applyFont="1" applyFill="1" applyBorder="1" applyAlignment="1" applyProtection="1">
      <alignment horizontal="center" vertical="center" wrapText="1"/>
      <protection locked="0"/>
    </xf>
    <xf numFmtId="0" fontId="27" fillId="14" borderId="10" xfId="0" applyFont="1" applyFill="1" applyBorder="1" applyAlignment="1" applyProtection="1">
      <alignment horizontal="center" vertical="center" wrapText="1"/>
      <protection locked="0"/>
    </xf>
    <xf numFmtId="0" fontId="27" fillId="14" borderId="40"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hidden="1"/>
    </xf>
    <xf numFmtId="0" fontId="0" fillId="0" borderId="16" xfId="0" applyBorder="1" applyAlignment="1">
      <alignment horizontal="center" vertical="center" wrapText="1"/>
    </xf>
    <xf numFmtId="0" fontId="0" fillId="0" borderId="37" xfId="0"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2" fillId="13" borderId="26" xfId="0" applyFont="1" applyFill="1" applyBorder="1" applyAlignment="1" applyProtection="1">
      <alignment horizontal="center" vertical="center" wrapText="1"/>
      <protection locked="0"/>
    </xf>
    <xf numFmtId="0" fontId="2" fillId="13" borderId="55" xfId="0" applyFont="1" applyFill="1" applyBorder="1" applyAlignment="1" applyProtection="1">
      <alignment horizontal="center" vertical="center" wrapText="1"/>
      <protection locked="0"/>
    </xf>
    <xf numFmtId="14" fontId="27" fillId="0" borderId="37" xfId="0" applyNumberFormat="1" applyFont="1" applyFill="1" applyBorder="1" applyAlignment="1" applyProtection="1">
      <alignment horizontal="center" vertical="center" wrapText="1"/>
      <protection locked="0"/>
    </xf>
    <xf numFmtId="0" fontId="23" fillId="14" borderId="26" xfId="0" applyFont="1" applyFill="1" applyBorder="1" applyAlignment="1" applyProtection="1">
      <alignment horizontal="center" vertical="center" wrapText="1"/>
      <protection locked="0"/>
    </xf>
    <xf numFmtId="0" fontId="23" fillId="14" borderId="39" xfId="0" applyFont="1" applyFill="1" applyBorder="1" applyAlignment="1">
      <alignment horizontal="center" wrapText="1"/>
    </xf>
    <xf numFmtId="0" fontId="23" fillId="14" borderId="55" xfId="0" applyFont="1" applyFill="1" applyBorder="1" applyAlignment="1">
      <alignment horizontal="center" wrapText="1"/>
    </xf>
    <xf numFmtId="0" fontId="27" fillId="14" borderId="4" xfId="0" applyFont="1" applyFill="1" applyBorder="1" applyAlignment="1" applyProtection="1">
      <alignment horizontal="justify" vertical="center" wrapText="1"/>
    </xf>
    <xf numFmtId="0" fontId="27" fillId="14" borderId="4" xfId="0" applyFont="1" applyFill="1" applyBorder="1" applyAlignment="1" applyProtection="1">
      <alignment horizontal="justify" wrapText="1"/>
    </xf>
    <xf numFmtId="0" fontId="27" fillId="14" borderId="26" xfId="0" applyFont="1" applyFill="1" applyBorder="1" applyAlignment="1" applyProtection="1">
      <alignment horizontal="justify" wrapText="1"/>
    </xf>
    <xf numFmtId="0" fontId="27" fillId="14" borderId="35" xfId="0" applyFont="1" applyFill="1" applyBorder="1" applyAlignment="1" applyProtection="1">
      <alignment horizontal="justify" wrapText="1"/>
    </xf>
    <xf numFmtId="0" fontId="27" fillId="14" borderId="4" xfId="0" applyFont="1" applyFill="1" applyBorder="1" applyAlignment="1" applyProtection="1">
      <alignment horizontal="justify" vertical="top" wrapText="1"/>
    </xf>
    <xf numFmtId="0" fontId="27" fillId="14" borderId="26" xfId="0" applyFont="1" applyFill="1" applyBorder="1" applyAlignment="1" applyProtection="1">
      <alignment horizontal="justify" vertical="top" wrapText="1"/>
    </xf>
    <xf numFmtId="0" fontId="27" fillId="14" borderId="35" xfId="0" applyFont="1" applyFill="1" applyBorder="1" applyAlignment="1" applyProtection="1">
      <alignment horizontal="justify" vertical="top" wrapText="1"/>
    </xf>
    <xf numFmtId="0" fontId="27" fillId="14" borderId="55" xfId="0" applyFont="1" applyFill="1" applyBorder="1" applyAlignment="1" applyProtection="1">
      <alignment horizontal="justify" vertical="center" wrapText="1"/>
    </xf>
    <xf numFmtId="0" fontId="23" fillId="14" borderId="26" xfId="0" applyFont="1" applyFill="1" applyBorder="1" applyAlignment="1" applyProtection="1">
      <alignment horizontal="left" vertical="top"/>
    </xf>
    <xf numFmtId="0" fontId="23" fillId="14" borderId="35" xfId="0" applyFont="1" applyFill="1" applyBorder="1" applyAlignment="1" applyProtection="1">
      <alignment horizontal="left" vertical="top"/>
    </xf>
    <xf numFmtId="0" fontId="23" fillId="14" borderId="4" xfId="0" applyFont="1" applyFill="1" applyBorder="1" applyAlignment="1" applyProtection="1">
      <alignment horizontal="justify" vertical="top" wrapText="1"/>
    </xf>
    <xf numFmtId="0" fontId="23" fillId="14" borderId="26" xfId="0" applyFont="1" applyFill="1" applyBorder="1" applyAlignment="1" applyProtection="1">
      <alignment horizontal="justify" vertical="top" wrapText="1"/>
    </xf>
    <xf numFmtId="0" fontId="23" fillId="14" borderId="35" xfId="0" applyFont="1" applyFill="1" applyBorder="1" applyAlignment="1" applyProtection="1">
      <alignment horizontal="justify" vertical="top" wrapText="1"/>
    </xf>
    <xf numFmtId="0" fontId="23" fillId="0" borderId="4" xfId="0" applyFont="1" applyBorder="1" applyAlignment="1" applyProtection="1">
      <alignment horizontal="left" vertical="center" wrapText="1"/>
    </xf>
    <xf numFmtId="0" fontId="23" fillId="0" borderId="26" xfId="0" applyFont="1" applyBorder="1" applyAlignment="1" applyProtection="1">
      <alignment horizontal="left" vertical="center" wrapText="1"/>
    </xf>
    <xf numFmtId="0" fontId="23" fillId="0" borderId="55" xfId="0" applyFont="1" applyBorder="1" applyAlignment="1" applyProtection="1">
      <alignment horizontal="left" vertical="center" wrapText="1"/>
    </xf>
    <xf numFmtId="0" fontId="23" fillId="0" borderId="4" xfId="0" applyFont="1" applyBorder="1" applyAlignment="1" applyProtection="1">
      <alignment horizontal="left" vertical="top" wrapText="1"/>
    </xf>
    <xf numFmtId="0" fontId="23" fillId="0" borderId="26" xfId="0" applyFont="1" applyBorder="1" applyAlignment="1" applyProtection="1">
      <alignment horizontal="left" vertical="top" wrapText="1"/>
    </xf>
    <xf numFmtId="0" fontId="23" fillId="0" borderId="55" xfId="0" applyFont="1" applyBorder="1" applyAlignment="1" applyProtection="1">
      <alignment horizontal="left" vertical="top" wrapText="1"/>
    </xf>
    <xf numFmtId="0" fontId="23" fillId="0" borderId="35" xfId="0" applyFont="1" applyBorder="1" applyAlignment="1" applyProtection="1">
      <alignment horizontal="left" vertical="center" wrapText="1"/>
    </xf>
    <xf numFmtId="0" fontId="23" fillId="0" borderId="39" xfId="0" applyFont="1" applyBorder="1" applyAlignment="1" applyProtection="1">
      <alignment horizontal="left" vertical="center" wrapText="1"/>
    </xf>
    <xf numFmtId="0" fontId="23" fillId="0" borderId="39" xfId="0" applyFont="1" applyBorder="1" applyAlignment="1" applyProtection="1">
      <alignment horizontal="left" vertical="top" wrapText="1"/>
    </xf>
    <xf numFmtId="14" fontId="2" fillId="14" borderId="4" xfId="0" applyNumberFormat="1" applyFont="1" applyFill="1" applyBorder="1" applyAlignment="1" applyProtection="1">
      <alignment horizontal="center" vertical="center" wrapText="1"/>
    </xf>
    <xf numFmtId="0" fontId="27" fillId="14" borderId="4" xfId="0" applyFont="1" applyFill="1" applyBorder="1" applyAlignment="1" applyProtection="1">
      <alignment horizontal="left" wrapText="1"/>
    </xf>
    <xf numFmtId="0" fontId="27" fillId="14" borderId="26" xfId="0" applyFont="1" applyFill="1" applyBorder="1" applyAlignment="1" applyProtection="1">
      <alignment horizontal="left" wrapText="1"/>
    </xf>
    <xf numFmtId="0" fontId="27" fillId="14" borderId="55" xfId="0" applyFont="1" applyFill="1" applyBorder="1" applyAlignment="1" applyProtection="1">
      <alignment horizontal="left" wrapText="1"/>
    </xf>
    <xf numFmtId="0" fontId="23" fillId="0" borderId="35" xfId="0" applyFont="1" applyBorder="1" applyAlignment="1" applyProtection="1">
      <alignment horizontal="left" vertical="top" wrapText="1"/>
    </xf>
    <xf numFmtId="14" fontId="27" fillId="14" borderId="16" xfId="0" applyNumberFormat="1" applyFont="1" applyFill="1" applyBorder="1" applyAlignment="1" applyProtection="1">
      <alignment horizontal="center" vertical="center" wrapText="1"/>
      <protection locked="0"/>
    </xf>
    <xf numFmtId="14" fontId="27" fillId="14" borderId="37" xfId="0" applyNumberFormat="1" applyFont="1" applyFill="1" applyBorder="1" applyAlignment="1" applyProtection="1">
      <alignment horizontal="center" vertical="center" wrapText="1"/>
      <protection locked="0"/>
    </xf>
    <xf numFmtId="0" fontId="27" fillId="14" borderId="37" xfId="0" applyFont="1" applyFill="1" applyBorder="1" applyAlignment="1" applyProtection="1">
      <alignment horizontal="center" vertical="center" wrapText="1"/>
      <protection locked="0"/>
    </xf>
    <xf numFmtId="0" fontId="54" fillId="14" borderId="4" xfId="0" applyFont="1" applyFill="1" applyBorder="1" applyAlignment="1" applyProtection="1">
      <alignment horizontal="left" vertical="top" wrapText="1"/>
    </xf>
    <xf numFmtId="0" fontId="54" fillId="14" borderId="26" xfId="0" applyFont="1" applyFill="1" applyBorder="1" applyAlignment="1" applyProtection="1">
      <alignment horizontal="left" vertical="top"/>
    </xf>
    <xf numFmtId="0" fontId="54" fillId="14" borderId="35" xfId="0" applyFont="1" applyFill="1" applyBorder="1" applyAlignment="1" applyProtection="1">
      <alignment horizontal="left" vertical="top"/>
    </xf>
    <xf numFmtId="0" fontId="54" fillId="14" borderId="39" xfId="0" applyFont="1" applyFill="1" applyBorder="1" applyAlignment="1" applyProtection="1">
      <alignment horizontal="left" vertical="top" wrapText="1"/>
    </xf>
    <xf numFmtId="0" fontId="54" fillId="14" borderId="55" xfId="0" applyFont="1" applyFill="1" applyBorder="1" applyAlignment="1" applyProtection="1">
      <alignment horizontal="left" vertical="top"/>
    </xf>
    <xf numFmtId="0" fontId="54" fillId="14" borderId="26" xfId="0" applyFont="1" applyFill="1" applyBorder="1" applyAlignment="1" applyProtection="1">
      <alignment horizontal="left" vertical="center" wrapText="1"/>
    </xf>
    <xf numFmtId="0" fontId="54" fillId="14" borderId="26" xfId="0" applyFont="1" applyFill="1" applyBorder="1" applyAlignment="1" applyProtection="1">
      <alignment horizontal="left" vertical="center"/>
    </xf>
    <xf numFmtId="0" fontId="54" fillId="14" borderId="35" xfId="0" applyFont="1" applyFill="1" applyBorder="1" applyAlignment="1" applyProtection="1">
      <alignment horizontal="left" vertical="center"/>
    </xf>
    <xf numFmtId="0" fontId="23" fillId="0" borderId="39" xfId="0" applyFont="1" applyBorder="1" applyAlignment="1" applyProtection="1">
      <alignment horizontal="left" wrapText="1"/>
    </xf>
    <xf numFmtId="0" fontId="23" fillId="0" borderId="26" xfId="0" applyFont="1" applyBorder="1" applyAlignment="1" applyProtection="1">
      <alignment horizontal="left" wrapText="1"/>
    </xf>
    <xf numFmtId="0" fontId="23" fillId="0" borderId="35" xfId="0" applyFont="1" applyBorder="1" applyAlignment="1" applyProtection="1">
      <alignment horizontal="left" wrapText="1"/>
    </xf>
    <xf numFmtId="0" fontId="23" fillId="0" borderId="26" xfId="0" applyFont="1" applyBorder="1" applyAlignment="1" applyProtection="1">
      <alignment horizontal="left" vertical="center"/>
    </xf>
    <xf numFmtId="0" fontId="23" fillId="0" borderId="35" xfId="0" applyFont="1" applyBorder="1" applyAlignment="1" applyProtection="1">
      <alignment horizontal="left" vertical="center"/>
    </xf>
    <xf numFmtId="0" fontId="27" fillId="14" borderId="35" xfId="0" applyFont="1" applyFill="1" applyBorder="1" applyAlignment="1" applyProtection="1">
      <alignment horizontal="left" vertical="center" wrapText="1"/>
    </xf>
    <xf numFmtId="0" fontId="2" fillId="14" borderId="53" xfId="0" applyFont="1" applyFill="1" applyBorder="1" applyAlignment="1">
      <alignment horizontal="center" vertical="center" wrapText="1"/>
    </xf>
    <xf numFmtId="0" fontId="2" fillId="14" borderId="72" xfId="0" applyFont="1" applyFill="1" applyBorder="1" applyAlignment="1">
      <alignment horizontal="center" vertical="center" wrapText="1"/>
    </xf>
    <xf numFmtId="0" fontId="27" fillId="0" borderId="4"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xf>
    <xf numFmtId="0" fontId="23" fillId="0" borderId="39"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 fillId="14" borderId="66" xfId="0" applyFont="1" applyFill="1" applyBorder="1" applyAlignment="1" applyProtection="1">
      <alignment horizontal="center" vertical="center"/>
      <protection locked="0"/>
    </xf>
    <xf numFmtId="0" fontId="2" fillId="14" borderId="5" xfId="0" applyFont="1" applyFill="1" applyBorder="1" applyAlignment="1" applyProtection="1">
      <alignment horizontal="center" vertical="center"/>
      <protection locked="0"/>
    </xf>
    <xf numFmtId="0" fontId="57" fillId="0" borderId="16" xfId="0" applyFont="1" applyFill="1" applyBorder="1" applyAlignment="1" applyProtection="1">
      <alignment horizontal="center" vertical="center" wrapText="1"/>
      <protection locked="0"/>
    </xf>
    <xf numFmtId="0" fontId="57" fillId="0" borderId="26" xfId="0" applyFont="1" applyFill="1" applyBorder="1" applyAlignment="1" applyProtection="1">
      <alignment horizontal="center" vertical="center" wrapText="1"/>
      <protection locked="0"/>
    </xf>
    <xf numFmtId="0" fontId="57" fillId="0" borderId="41" xfId="0" applyFont="1" applyFill="1" applyBorder="1" applyAlignment="1" applyProtection="1">
      <alignment horizontal="center" vertical="center" wrapText="1"/>
      <protection locked="0"/>
    </xf>
    <xf numFmtId="0" fontId="57" fillId="0" borderId="43" xfId="0" applyFont="1" applyFill="1" applyBorder="1" applyAlignment="1" applyProtection="1">
      <alignment horizontal="center" vertical="center" wrapText="1"/>
      <protection locked="0"/>
    </xf>
    <xf numFmtId="0" fontId="57" fillId="0" borderId="66" xfId="0" applyFont="1" applyFill="1" applyBorder="1" applyAlignment="1" applyProtection="1">
      <alignment horizontal="center" vertical="center" wrapText="1"/>
      <protection locked="0"/>
    </xf>
    <xf numFmtId="14" fontId="27" fillId="0" borderId="36"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justify" vertical="center" wrapText="1"/>
      <protection locked="0"/>
    </xf>
    <xf numFmtId="0" fontId="2" fillId="0" borderId="55" xfId="0" applyFont="1" applyFill="1" applyBorder="1" applyAlignment="1" applyProtection="1">
      <alignment horizontal="justify" vertical="center" wrapText="1"/>
      <protection locked="0"/>
    </xf>
    <xf numFmtId="0" fontId="23" fillId="0" borderId="4" xfId="0" applyFont="1" applyFill="1" applyBorder="1" applyAlignment="1" applyProtection="1">
      <alignment horizontal="center" vertical="center" wrapText="1"/>
    </xf>
    <xf numFmtId="0" fontId="27" fillId="0" borderId="39" xfId="0" applyFont="1" applyFill="1" applyBorder="1" applyAlignment="1" applyProtection="1">
      <alignment horizontal="left" vertical="center" wrapText="1"/>
      <protection locked="0"/>
    </xf>
    <xf numFmtId="0" fontId="27" fillId="0" borderId="26" xfId="0" applyFont="1" applyFill="1" applyBorder="1" applyAlignment="1" applyProtection="1">
      <alignment horizontal="left" vertical="center" wrapText="1"/>
      <protection locked="0"/>
    </xf>
    <xf numFmtId="0" fontId="27" fillId="0" borderId="35" xfId="0" applyFont="1" applyFill="1" applyBorder="1" applyAlignment="1" applyProtection="1">
      <alignment horizontal="left" vertical="center" wrapText="1"/>
      <protection locked="0"/>
    </xf>
    <xf numFmtId="14" fontId="27" fillId="0" borderId="68" xfId="0" applyNumberFormat="1" applyFont="1" applyBorder="1" applyAlignment="1" applyProtection="1">
      <alignment horizontal="center" vertical="center"/>
    </xf>
    <xf numFmtId="0" fontId="27" fillId="14" borderId="25" xfId="0" applyFont="1" applyFill="1" applyBorder="1" applyAlignment="1" applyProtection="1">
      <alignment horizontal="center" vertical="center" wrapText="1"/>
    </xf>
    <xf numFmtId="9" fontId="27" fillId="0" borderId="39" xfId="15" applyFont="1" applyBorder="1" applyAlignment="1" applyProtection="1">
      <alignment horizontal="center" vertical="center" wrapText="1"/>
    </xf>
    <xf numFmtId="9" fontId="27" fillId="0" borderId="26" xfId="15" applyFont="1" applyBorder="1" applyAlignment="1" applyProtection="1">
      <alignment horizontal="center" vertical="center" wrapText="1"/>
    </xf>
    <xf numFmtId="9" fontId="27" fillId="0" borderId="55" xfId="15" applyFont="1" applyBorder="1" applyAlignment="1" applyProtection="1">
      <alignment horizontal="center" vertical="center" wrapText="1"/>
    </xf>
    <xf numFmtId="0" fontId="27" fillId="0" borderId="4"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xf>
    <xf numFmtId="9" fontId="27" fillId="0" borderId="55" xfId="0" applyNumberFormat="1"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protection hidden="1"/>
    </xf>
    <xf numFmtId="14" fontId="27" fillId="14" borderId="38" xfId="0" applyNumberFormat="1" applyFont="1" applyFill="1" applyBorder="1" applyAlignment="1" applyProtection="1">
      <alignment horizontal="center" vertical="center"/>
    </xf>
    <xf numFmtId="14" fontId="27" fillId="14" borderId="29" xfId="0" applyNumberFormat="1" applyFont="1" applyFill="1" applyBorder="1" applyAlignment="1" applyProtection="1">
      <alignment horizontal="center" vertical="center"/>
    </xf>
    <xf numFmtId="0" fontId="26" fillId="24" borderId="46" xfId="0" applyFont="1" applyFill="1" applyBorder="1" applyAlignment="1">
      <alignment horizontal="center"/>
    </xf>
    <xf numFmtId="0" fontId="26" fillId="24" borderId="33" xfId="0" applyFont="1" applyFill="1" applyBorder="1" applyAlignment="1">
      <alignment horizontal="center"/>
    </xf>
    <xf numFmtId="0" fontId="26" fillId="24" borderId="9" xfId="0" applyFont="1" applyFill="1" applyBorder="1" applyAlignment="1">
      <alignment horizont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21" fillId="14" borderId="0" xfId="0" applyFont="1" applyFill="1" applyAlignment="1">
      <alignment horizontal="justify" vertical="top" wrapText="1"/>
    </xf>
    <xf numFmtId="0" fontId="25" fillId="26" borderId="13" xfId="0" applyFont="1" applyFill="1" applyBorder="1" applyAlignment="1">
      <alignment horizontal="center"/>
    </xf>
    <xf numFmtId="0" fontId="25" fillId="26" borderId="14" xfId="0" applyFont="1" applyFill="1" applyBorder="1" applyAlignment="1">
      <alignment horizontal="center"/>
    </xf>
    <xf numFmtId="0" fontId="25" fillId="26" borderId="15" xfId="0" applyFont="1" applyFill="1" applyBorder="1" applyAlignment="1">
      <alignment horizont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5" fillId="14" borderId="36" xfId="0" applyFont="1" applyFill="1" applyBorder="1" applyAlignment="1">
      <alignment horizontal="center"/>
    </xf>
    <xf numFmtId="0" fontId="25" fillId="14" borderId="22" xfId="0" applyFont="1" applyFill="1" applyBorder="1" applyAlignment="1">
      <alignment horizontal="center"/>
    </xf>
    <xf numFmtId="0" fontId="22" fillId="14" borderId="47" xfId="0" applyFont="1" applyFill="1" applyBorder="1" applyAlignment="1">
      <alignment horizontal="center"/>
    </xf>
    <xf numFmtId="0" fontId="22" fillId="14" borderId="48" xfId="0" applyFont="1" applyFill="1" applyBorder="1" applyAlignment="1">
      <alignment horizontal="center"/>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7" fillId="14" borderId="42"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30"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30"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6" fillId="28" borderId="16" xfId="0" applyFont="1" applyFill="1" applyBorder="1" applyAlignment="1">
      <alignment horizontal="center"/>
    </xf>
    <xf numFmtId="0" fontId="26" fillId="28" borderId="0" xfId="0" applyFont="1" applyFill="1" applyBorder="1" applyAlignment="1">
      <alignment horizontal="center"/>
    </xf>
    <xf numFmtId="0" fontId="25" fillId="0" borderId="49" xfId="0" applyFont="1" applyBorder="1" applyAlignment="1">
      <alignment horizontal="center"/>
    </xf>
    <xf numFmtId="0" fontId="25" fillId="0" borderId="58" xfId="0" applyFont="1" applyBorder="1" applyAlignment="1">
      <alignment horizontal="center"/>
    </xf>
    <xf numFmtId="0" fontId="28" fillId="27" borderId="37" xfId="0" applyFont="1" applyFill="1" applyBorder="1" applyAlignment="1">
      <alignment horizontal="center"/>
    </xf>
    <xf numFmtId="0" fontId="28" fillId="27" borderId="29" xfId="0" applyFont="1" applyFill="1" applyBorder="1" applyAlignment="1">
      <alignment horizontal="center"/>
    </xf>
    <xf numFmtId="0" fontId="0" fillId="14" borderId="0" xfId="0" applyFill="1" applyBorder="1" applyAlignment="1">
      <alignment horizontal="justify" vertical="center"/>
    </xf>
    <xf numFmtId="0" fontId="38" fillId="0" borderId="13" xfId="0" applyFont="1" applyBorder="1" applyAlignment="1">
      <alignment horizontal="left"/>
    </xf>
    <xf numFmtId="0" fontId="38" fillId="0" borderId="14" xfId="0" applyFont="1" applyBorder="1" applyAlignment="1">
      <alignment horizontal="left"/>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5" fillId="0" borderId="48" xfId="0" applyFont="1" applyBorder="1" applyAlignment="1">
      <alignment horizontal="center"/>
    </xf>
    <xf numFmtId="0" fontId="25" fillId="0" borderId="47" xfId="0"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6" fillId="0" borderId="3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1" xfId="0" applyFont="1" applyBorder="1" applyAlignment="1">
      <alignment horizontal="left" vertical="center" wrapText="1"/>
    </xf>
    <xf numFmtId="0" fontId="29" fillId="0" borderId="31" xfId="0" applyFont="1" applyBorder="1" applyAlignment="1">
      <alignment horizontal="left" vertical="center" wrapText="1"/>
    </xf>
    <xf numFmtId="0" fontId="29" fillId="0" borderId="12" xfId="0" applyFont="1" applyBorder="1" applyAlignment="1">
      <alignment horizontal="left" vertical="center" wrapText="1"/>
    </xf>
    <xf numFmtId="0" fontId="29" fillId="0" borderId="32" xfId="0" applyFont="1" applyBorder="1" applyAlignment="1">
      <alignment horizontal="left" vertical="center" wrapText="1"/>
    </xf>
    <xf numFmtId="0" fontId="29" fillId="0" borderId="34" xfId="0" applyFont="1" applyBorder="1" applyAlignment="1">
      <alignment horizontal="left" vertical="center" wrapText="1"/>
    </xf>
    <xf numFmtId="0" fontId="29" fillId="0" borderId="44" xfId="0" applyFont="1" applyBorder="1" applyAlignment="1">
      <alignment horizontal="left" vertical="center" wrapText="1"/>
    </xf>
    <xf numFmtId="0" fontId="25" fillId="19" borderId="36" xfId="0" applyFont="1" applyFill="1" applyBorder="1" applyAlignment="1">
      <alignment horizontal="center"/>
    </xf>
    <xf numFmtId="0" fontId="25" fillId="19" borderId="22" xfId="0" applyFont="1" applyFill="1" applyBorder="1" applyAlignment="1">
      <alignment horizontal="center"/>
    </xf>
    <xf numFmtId="0" fontId="25" fillId="19" borderId="25" xfId="0" applyFont="1" applyFill="1" applyBorder="1" applyAlignment="1">
      <alignment horizontal="center"/>
    </xf>
    <xf numFmtId="0" fontId="22" fillId="14" borderId="0" xfId="0" applyFont="1" applyFill="1" applyBorder="1" applyAlignment="1">
      <alignment horizontal="center" vertical="center"/>
    </xf>
    <xf numFmtId="0" fontId="22" fillId="18" borderId="16" xfId="0" applyFont="1" applyFill="1" applyBorder="1" applyAlignment="1">
      <alignment horizontal="center" vertical="center"/>
    </xf>
    <xf numFmtId="0" fontId="22" fillId="18" borderId="0" xfId="0" applyFont="1" applyFill="1" applyBorder="1" applyAlignment="1">
      <alignment horizontal="center" vertical="center"/>
    </xf>
    <xf numFmtId="0" fontId="22" fillId="18" borderId="27" xfId="0" applyFont="1" applyFill="1" applyBorder="1" applyAlignment="1">
      <alignment horizontal="center" vertical="center"/>
    </xf>
    <xf numFmtId="0" fontId="0" fillId="14" borderId="1" xfId="0" applyFill="1" applyBorder="1" applyAlignment="1">
      <alignment horizontal="left" vertical="center"/>
    </xf>
    <xf numFmtId="0" fontId="25" fillId="14" borderId="49" xfId="0" applyFont="1" applyFill="1" applyBorder="1" applyAlignment="1">
      <alignment horizontal="center"/>
    </xf>
    <xf numFmtId="0" fontId="25" fillId="14" borderId="58" xfId="0" applyFont="1" applyFill="1" applyBorder="1" applyAlignment="1">
      <alignment horizontal="center"/>
    </xf>
    <xf numFmtId="0" fontId="28" fillId="27" borderId="16" xfId="0" applyFont="1" applyFill="1" applyBorder="1" applyAlignment="1">
      <alignment horizontal="center"/>
    </xf>
    <xf numFmtId="0" fontId="28" fillId="27" borderId="27" xfId="0" applyFont="1" applyFill="1" applyBorder="1" applyAlignment="1">
      <alignment horizont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70" fillId="0" borderId="4" xfId="0" applyFont="1" applyBorder="1" applyAlignment="1">
      <alignment horizontal="center" vertical="center"/>
    </xf>
    <xf numFmtId="0" fontId="70" fillId="0" borderId="35" xfId="0" applyFont="1" applyBorder="1" applyAlignment="1">
      <alignment horizontal="center" vertical="center"/>
    </xf>
    <xf numFmtId="0" fontId="60" fillId="0" borderId="36" xfId="0" applyFont="1" applyBorder="1" applyAlignment="1">
      <alignment horizontal="center" vertical="center"/>
    </xf>
    <xf numFmtId="0" fontId="60" fillId="0" borderId="16" xfId="0" applyFont="1" applyBorder="1" applyAlignment="1">
      <alignment horizontal="center" vertical="center"/>
    </xf>
    <xf numFmtId="0" fontId="26" fillId="0" borderId="56" xfId="0" applyFont="1" applyBorder="1" applyAlignment="1">
      <alignment horizontal="center"/>
    </xf>
    <xf numFmtId="0" fontId="26" fillId="0" borderId="10" xfId="0" applyFont="1" applyBorder="1" applyAlignment="1">
      <alignment horizontal="center"/>
    </xf>
    <xf numFmtId="0" fontId="26" fillId="0" borderId="57" xfId="0" applyFont="1" applyBorder="1" applyAlignment="1">
      <alignment horizontal="center"/>
    </xf>
    <xf numFmtId="0" fontId="26" fillId="0" borderId="11" xfId="0" applyFont="1" applyBorder="1" applyAlignment="1">
      <alignment horizont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6" fillId="24" borderId="36"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22" xfId="0" applyFont="1" applyFill="1" applyBorder="1" applyAlignment="1">
      <alignment horizontal="center"/>
    </xf>
    <xf numFmtId="0" fontId="26" fillId="24" borderId="25" xfId="0" applyFont="1" applyFill="1" applyBorder="1" applyAlignment="1">
      <alignment horizontal="center"/>
    </xf>
    <xf numFmtId="0" fontId="26" fillId="24" borderId="35" xfId="0" applyFont="1" applyFill="1" applyBorder="1" applyAlignment="1">
      <alignment horizontal="center" vertical="center" wrapText="1"/>
    </xf>
    <xf numFmtId="0" fontId="60" fillId="0" borderId="4" xfId="0" applyFont="1" applyBorder="1" applyAlignment="1">
      <alignment horizontal="center" vertical="center"/>
    </xf>
    <xf numFmtId="0" fontId="60" fillId="0" borderId="26" xfId="0" applyFont="1" applyBorder="1" applyAlignment="1">
      <alignment horizontal="center" vertical="center"/>
    </xf>
    <xf numFmtId="0" fontId="61" fillId="0" borderId="4" xfId="0" applyFont="1" applyBorder="1" applyAlignment="1">
      <alignment horizontal="center" vertical="center"/>
    </xf>
    <xf numFmtId="0" fontId="61" fillId="0" borderId="26" xfId="0" applyFont="1" applyBorder="1" applyAlignment="1">
      <alignment horizontal="center" vertical="center"/>
    </xf>
    <xf numFmtId="0" fontId="61" fillId="0" borderId="35" xfId="0" applyFont="1" applyBorder="1" applyAlignment="1">
      <alignment horizontal="center" vertical="center"/>
    </xf>
    <xf numFmtId="0" fontId="29" fillId="29" borderId="36"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0"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29" fillId="29" borderId="37" xfId="0" applyFont="1" applyFill="1" applyBorder="1" applyAlignment="1">
      <alignment horizontal="center" vertical="center" wrapText="1"/>
    </xf>
    <xf numFmtId="0" fontId="29" fillId="29" borderId="28"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30" borderId="13" xfId="0" applyFont="1" applyFill="1" applyBorder="1" applyAlignment="1">
      <alignment horizontal="left" wrapText="1"/>
    </xf>
    <xf numFmtId="0" fontId="29" fillId="30" borderId="14" xfId="0" applyFont="1" applyFill="1" applyBorder="1" applyAlignment="1">
      <alignment horizontal="left" wrapText="1"/>
    </xf>
    <xf numFmtId="0" fontId="29" fillId="30" borderId="15" xfId="0" applyFont="1" applyFill="1" applyBorder="1" applyAlignment="1">
      <alignment horizontal="left" wrapText="1"/>
    </xf>
    <xf numFmtId="0" fontId="60" fillId="14" borderId="36" xfId="0" applyFont="1" applyFill="1" applyBorder="1" applyAlignment="1">
      <alignment horizontal="center" vertical="center"/>
    </xf>
    <xf numFmtId="0" fontId="60" fillId="14" borderId="16" xfId="0" applyFont="1" applyFill="1" applyBorder="1" applyAlignment="1">
      <alignment horizontal="center" vertical="center"/>
    </xf>
    <xf numFmtId="0" fontId="60" fillId="0" borderId="37" xfId="0" applyFont="1" applyBorder="1" applyAlignment="1">
      <alignment horizontal="center" vertical="center"/>
    </xf>
    <xf numFmtId="0" fontId="60" fillId="0" borderId="35" xfId="0" applyFont="1" applyBorder="1" applyAlignment="1">
      <alignment horizontal="center" vertical="center"/>
    </xf>
    <xf numFmtId="0" fontId="16" fillId="30" borderId="13" xfId="0" applyFont="1" applyFill="1" applyBorder="1" applyAlignment="1">
      <alignment horizontal="left" wrapText="1"/>
    </xf>
    <xf numFmtId="0" fontId="41" fillId="28" borderId="0" xfId="0" applyFont="1" applyFill="1" applyBorder="1" applyAlignment="1">
      <alignment horizontal="center" vertical="center" wrapText="1"/>
    </xf>
    <xf numFmtId="0" fontId="16" fillId="30" borderId="13" xfId="0" applyFont="1" applyFill="1" applyBorder="1" applyAlignment="1">
      <alignment horizontal="left" vertical="center" wrapText="1"/>
    </xf>
    <xf numFmtId="0" fontId="26" fillId="30" borderId="14" xfId="0" applyFont="1" applyFill="1" applyBorder="1" applyAlignment="1">
      <alignment horizontal="left" vertical="center" wrapText="1"/>
    </xf>
    <xf numFmtId="0" fontId="26" fillId="30" borderId="15" xfId="0" applyFont="1" applyFill="1" applyBorder="1" applyAlignment="1">
      <alignment horizontal="left" vertical="center" wrapText="1"/>
    </xf>
    <xf numFmtId="0" fontId="28" fillId="21" borderId="36"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59" fillId="0" borderId="73" xfId="0" applyFont="1" applyBorder="1" applyAlignment="1">
      <alignment horizontal="center" vertical="center"/>
    </xf>
    <xf numFmtId="0" fontId="59" fillId="0" borderId="52" xfId="0" applyFont="1" applyBorder="1" applyAlignment="1">
      <alignment horizontal="center" vertical="center"/>
    </xf>
    <xf numFmtId="0" fontId="59" fillId="0" borderId="63" xfId="0" applyFont="1" applyBorder="1" applyAlignment="1">
      <alignment horizontal="center" vertical="center"/>
    </xf>
    <xf numFmtId="0" fontId="59" fillId="0" borderId="73" xfId="0" applyFont="1" applyBorder="1" applyAlignment="1">
      <alignment horizontal="center" vertical="center" wrapText="1"/>
    </xf>
    <xf numFmtId="0" fontId="59" fillId="0" borderId="52" xfId="0" applyFont="1" applyBorder="1" applyAlignment="1">
      <alignment horizontal="center" vertical="center" wrapText="1"/>
    </xf>
    <xf numFmtId="0" fontId="59" fillId="0" borderId="63" xfId="0" applyFont="1" applyBorder="1" applyAlignment="1">
      <alignment horizontal="center" vertical="center" wrapText="1"/>
    </xf>
    <xf numFmtId="0" fontId="59" fillId="0" borderId="42" xfId="0" applyFont="1" applyBorder="1" applyAlignment="1">
      <alignment horizontal="center" vertical="center"/>
    </xf>
    <xf numFmtId="0" fontId="63" fillId="0" borderId="62" xfId="0" applyFont="1" applyBorder="1" applyAlignment="1" applyProtection="1">
      <alignment vertical="center" wrapText="1"/>
      <protection hidden="1"/>
    </xf>
    <xf numFmtId="0" fontId="59" fillId="0" borderId="79" xfId="0" applyFont="1" applyBorder="1" applyAlignment="1">
      <alignment horizontal="center" vertical="center"/>
    </xf>
    <xf numFmtId="0" fontId="59" fillId="0" borderId="80" xfId="0" applyFont="1" applyBorder="1" applyAlignment="1">
      <alignment horizontal="center" vertical="center"/>
    </xf>
    <xf numFmtId="0" fontId="63" fillId="0" borderId="71" xfId="0" applyFont="1" applyBorder="1" applyAlignment="1" applyProtection="1">
      <alignment vertical="center" wrapText="1"/>
      <protection hidden="1"/>
    </xf>
    <xf numFmtId="0" fontId="63" fillId="0" borderId="64" xfId="0" applyFont="1" applyBorder="1" applyAlignment="1" applyProtection="1">
      <alignment vertical="center" wrapText="1"/>
      <protection hidden="1"/>
    </xf>
    <xf numFmtId="0" fontId="59" fillId="0" borderId="19"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19" xfId="0" applyFont="1" applyBorder="1" applyAlignment="1">
      <alignment horizontal="center" vertical="center"/>
    </xf>
    <xf numFmtId="0" fontId="59" fillId="0" borderId="1" xfId="0" applyFont="1" applyBorder="1" applyAlignment="1">
      <alignment horizontal="center" vertical="center"/>
    </xf>
    <xf numFmtId="0" fontId="59" fillId="0" borderId="12" xfId="0" applyFont="1" applyBorder="1" applyAlignment="1">
      <alignment horizontal="center" vertical="center"/>
    </xf>
    <xf numFmtId="0" fontId="63" fillId="0" borderId="71" xfId="0" applyFont="1" applyBorder="1" applyAlignment="1" applyProtection="1">
      <alignment vertical="top" wrapText="1"/>
      <protection hidden="1"/>
    </xf>
    <xf numFmtId="0" fontId="63" fillId="0" borderId="62" xfId="0" applyFont="1" applyBorder="1" applyAlignment="1" applyProtection="1">
      <alignment vertical="top" wrapText="1"/>
      <protection hidden="1"/>
    </xf>
    <xf numFmtId="0" fontId="63" fillId="0" borderId="64" xfId="0" applyFont="1" applyBorder="1" applyAlignment="1" applyProtection="1">
      <alignment vertical="top" wrapText="1"/>
      <protection hidden="1"/>
    </xf>
    <xf numFmtId="0" fontId="60" fillId="14" borderId="37" xfId="0" applyFont="1" applyFill="1" applyBorder="1" applyAlignment="1">
      <alignment horizontal="center" vertical="center"/>
    </xf>
    <xf numFmtId="0" fontId="29" fillId="0" borderId="78" xfId="0" applyFont="1" applyBorder="1" applyAlignment="1">
      <alignment horizontal="center"/>
    </xf>
    <xf numFmtId="0" fontId="29" fillId="0" borderId="61" xfId="0" applyFont="1" applyBorder="1" applyAlignment="1">
      <alignment horizontal="center"/>
    </xf>
    <xf numFmtId="0" fontId="29" fillId="0" borderId="65" xfId="0" applyFont="1" applyBorder="1" applyAlignment="1">
      <alignment horizontal="center"/>
    </xf>
    <xf numFmtId="0" fontId="63" fillId="0" borderId="81" xfId="0" applyFont="1" applyBorder="1" applyAlignment="1" applyProtection="1">
      <alignment vertical="top" wrapText="1"/>
      <protection hidden="1"/>
    </xf>
    <xf numFmtId="0" fontId="63" fillId="0" borderId="43" xfId="0" applyFont="1" applyBorder="1" applyAlignment="1" applyProtection="1">
      <alignment vertical="top" wrapText="1"/>
      <protection hidden="1"/>
    </xf>
    <xf numFmtId="0" fontId="63" fillId="0" borderId="82" xfId="0" applyFont="1" applyBorder="1" applyAlignment="1" applyProtection="1">
      <alignment vertical="top" wrapText="1"/>
      <protection hidden="1"/>
    </xf>
  </cellXfs>
  <cellStyles count="18">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illares" xfId="16" builtinId="3"/>
    <cellStyle name="Millares 2" xfId="17"/>
    <cellStyle name="Moneda 2" xfId="11"/>
    <cellStyle name="Normal" xfId="0" builtinId="0"/>
    <cellStyle name="Normal 2" xfId="12"/>
    <cellStyle name="Porcentaje" xfId="15" builtinId="5"/>
    <cellStyle name="Porcentaje 2" xfId="13"/>
  </cellStyles>
  <dxfs count="721">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8.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190500</xdr:colOff>
      <xdr:row>1</xdr:row>
      <xdr:rowOff>76200</xdr:rowOff>
    </xdr:from>
    <xdr:to>
      <xdr:col>16</xdr:col>
      <xdr:colOff>561975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8705850" y="266700"/>
          <a:ext cx="9525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13</xdr:col>
      <xdr:colOff>88756</xdr:colOff>
      <xdr:row>35</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473982</xdr:colOff>
      <xdr:row>5</xdr:row>
      <xdr:rowOff>4988</xdr:rowOff>
    </xdr:from>
    <xdr:to>
      <xdr:col>2</xdr:col>
      <xdr:colOff>397933</xdr:colOff>
      <xdr:row>9</xdr:row>
      <xdr:rowOff>185964</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473982" y="179613"/>
          <a:ext cx="1797201" cy="1165226"/>
        </a:xfrm>
        <a:prstGeom prst="rect">
          <a:avLst/>
        </a:prstGeom>
        <a:noFill/>
        <a:ln w="9525">
          <a:noFill/>
          <a:miter lim="800000"/>
          <a:headEnd/>
          <a:tailEnd/>
        </a:ln>
      </xdr:spPr>
    </xdr:pic>
    <xdr:clientData/>
  </xdr:twoCellAnchor>
  <xdr:twoCellAnchor>
    <xdr:from>
      <xdr:col>25</xdr:col>
      <xdr:colOff>628650</xdr:colOff>
      <xdr:row>0</xdr:row>
      <xdr:rowOff>1</xdr:rowOff>
    </xdr:from>
    <xdr:to>
      <xdr:col>25</xdr:col>
      <xdr:colOff>3638550</xdr:colOff>
      <xdr:row>10</xdr:row>
      <xdr:rowOff>57151</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30118050" y="1"/>
          <a:ext cx="30099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57</xdr:row>
      <xdr:rowOff>76200</xdr:rowOff>
    </xdr:from>
    <xdr:to>
      <xdr:col>2</xdr:col>
      <xdr:colOff>457200</xdr:colOff>
      <xdr:row>61</xdr:row>
      <xdr:rowOff>104775</xdr:rowOff>
    </xdr:to>
    <xdr:sp macro="" textlink="">
      <xdr:nvSpPr>
        <xdr:cNvPr id="2" name="1 Flecha izquierda">
          <a:hlinkClick xmlns:r="http://schemas.openxmlformats.org/officeDocument/2006/relationships" r:id="rId1"/>
        </xdr:cNvPr>
        <xdr:cNvSpPr/>
      </xdr:nvSpPr>
      <xdr:spPr>
        <a:xfrm>
          <a:off x="2038350" y="255270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2381249</xdr:colOff>
      <xdr:row>12</xdr:row>
      <xdr:rowOff>71438</xdr:rowOff>
    </xdr:from>
    <xdr:to>
      <xdr:col>4</xdr:col>
      <xdr:colOff>595311</xdr:colOff>
      <xdr:row>15</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35</xdr:row>
      <xdr:rowOff>0</xdr:rowOff>
    </xdr:from>
    <xdr:to>
      <xdr:col>3</xdr:col>
      <xdr:colOff>466725</xdr:colOff>
      <xdr:row>39</xdr:row>
      <xdr:rowOff>28575</xdr:rowOff>
    </xdr:to>
    <xdr:sp macro="" textlink="">
      <xdr:nvSpPr>
        <xdr:cNvPr id="5" name="1 Flecha izquierda">
          <a:hlinkClick xmlns:r="http://schemas.openxmlformats.org/officeDocument/2006/relationships" r:id="rId1"/>
        </xdr:cNvPr>
        <xdr:cNvSpPr/>
      </xdr:nvSpPr>
      <xdr:spPr>
        <a:xfrm>
          <a:off x="2466975" y="615315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733425</xdr:colOff>
      <xdr:row>117</xdr:row>
      <xdr:rowOff>171449</xdr:rowOff>
    </xdr:from>
    <xdr:to>
      <xdr:col>4</xdr:col>
      <xdr:colOff>371476</xdr:colOff>
      <xdr:row>121</xdr:row>
      <xdr:rowOff>133350</xdr:rowOff>
    </xdr:to>
    <xdr:sp macro="" textlink="">
      <xdr:nvSpPr>
        <xdr:cNvPr id="3" name="2 Flecha izquierda">
          <a:hlinkClick xmlns:r="http://schemas.openxmlformats.org/officeDocument/2006/relationships" r:id="rId1"/>
        </xdr:cNvPr>
        <xdr:cNvSpPr/>
      </xdr:nvSpPr>
      <xdr:spPr>
        <a:xfrm>
          <a:off x="3400425" y="6562724"/>
          <a:ext cx="1562101" cy="1238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ON%20PROCESO%20ESTRATEGICO%202017%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erfil%20jdarias\Desktop\MAPA%20DE%20RIESGOS%20DE%20CORRUPCI&#211;N%20%20SDM%20-%202017%20-%20V2\RIESGOS%20CORRUPCI&#211;N%20REGULACI&#211;N%20Y%20CONTROL%202017%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211;N%20GESTI&#211;N%20DE%20TR&#193;NSITO-2017%20V2.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Perfil%20jdarias\Desktop\MAPA%20DE%20RIESGOS%20DE%20CORRUPCI&#211;N%20%20SDM%20-%202017%20-%20V2\PV01-PR07-F03%20MONITOREO%20GESTI&#211;N%20DEL%20TRANSITO%20ABRI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211;N%20TALENTO%20HUMANO%202017-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ON%20GESTI&#211;N%20LEGAL%202017%20-%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jcendales\Desktop\Riesgos%20de%20corrupci&#243;n%201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211;N%20GESTI&#211;N%20ADMINISTRATIV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MRC%20PROCESO%20ADMNISTRATIVA%20PROPUESTA%20V2.cleane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211;N%20OCD%202017-%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211;N%20COMUNICACIONES%202017%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REGULACI&#211;N%20Y%20CONTROL%20ANTICORRUPCI&#211;N-SDM-201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ON%20GTI%202017.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Perfil%20jdarias\Desktop\MONITOREO%20RIESGOS%20DE%20CORRUPCI&#211;N%20AGOSTO%202017-SDM\MONITOREO%20R%20y%20C%20AGOSTO%20201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Perfil%20jdarias\Desktop\MONITOREO%20RIESGOS%20DE%20CORRUPCI&#211;N%20AGOSTO%202017-SDM\MONITOREO%20MRC%20TH%20%20AGOSTO%202017%2018-12-1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Perfil%20jdarias\Documents\PAAC%202018\OBSERVACIONES-RECOMENDACIONES%20PAAC%202018\OBSERVACIONES%20PROPESTA%20GTI%20MRC%20SONIA%20GAONA%20PAAC-2018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ON%20GESTI&#211;N%20DE%20LA%20INFORMACI&#211;N%20Y%20TECNOLOGICA%202017%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DE%20GESTI&#211;N%20DE%20LA%20INFORMACI&#211;N%20Y%20GESTI&#211;N%20TECNOLOG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ON%20SEGURIDAD%20V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RIESGOS%20OAC%20ANTICORRUPCI&#211;N-SDM-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ON%20SERVICIO%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erfil%20jdarias\Downloads\PROCESO%20REGULACION%20Y%20CONTROL%20-%20MRC%20201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ERFIL%20JFUENTES\Downloads\MAPA%20RIESGOS%20DTI%20%2072-%202017%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PERSONAL 2017"/>
      <sheetName val="PUNTOS INVERSIÓN 2017"/>
      <sheetName val="MULTIPROCESOS"/>
      <sheetName val="CONTEO PERSONAL"/>
      <sheetName val="DATOS SECOP II"/>
      <sheetName val="Metas Septiembre"/>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Sección 1. Metas - Magnitud"/>
      <sheetName val="1_Conceptos"/>
      <sheetName val="2_Soporte"/>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CONSOLIDADO 2018 0-ANTIGUA"/>
      <sheetName val="FUENTES ANTIGUA"/>
      <sheetName val="2. CONCEPTOS GTO MULTI"/>
      <sheetName val="CONSOLIDADO 2018 Oficial CARGUE"/>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Metas Agosto"/>
      <sheetName val="PUNTOS INVERSION 2017"/>
      <sheetName val="Actividades"/>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hoja 1"/>
      <sheetName val="Partes interesadas potenciales"/>
      <sheetName val="PE01-PR22-F01"/>
      <sheetName val="Metas octubre"/>
      <sheetName val="COI-04"/>
      <sheetName val="COI-09"/>
      <sheetName val="PM04-PR08-F04-BAJA"/>
      <sheetName val="PM04-PR0-F05-ALTA"/>
      <sheetName val="PM04-PR0-F05-BAJA"/>
      <sheetName val="MASIVOS"/>
      <sheetName val="esgt"/>
      <sheetName val="Certificado Supervisión"/>
      <sheetName val="Convierte"/>
      <sheetName val="Anexo"/>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Noviembre"/>
      <sheetName val="POR VIABILIAR"/>
      <sheetName val="Plantilla SECOP II Agrupa (2)"/>
      <sheetName val="PAA-CONSOL-SDM 100%-2017 (2)"/>
      <sheetName val="Multi-proceso (2)"/>
      <sheetName val="COMPARA CDP PREDIS"/>
      <sheetName val="PUNTOS DE INVERS."/>
      <sheetName val="Metas DICIEMBRE"/>
      <sheetName val="PREDIS 30 DIC"/>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CONTEXTO ESTRATÉGICO"/>
      <sheetName val="OBJETIVOS ESTRATEGICOS"/>
      <sheetName val="MAPA DE RIESGOS"/>
      <sheetName val="CLASIFICACIÓN DEL RIESGO "/>
      <sheetName val="EVALUACIÓN DE CONTROLES"/>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sheetData sheetId="1"/>
      <sheetData sheetId="2"/>
      <sheetData sheetId="3"/>
      <sheetData sheetId="4" refreshError="1"/>
      <sheetData sheetId="5" refreshError="1"/>
      <sheetData sheetId="6"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ow r="4">
          <cell r="B4" t="str">
            <v>12.1-CONTRATACIÓN DIRECTA-ACTO ADTIVO DE JUSTIFICACIÓN - NO SERVICIOS PERSONAL</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ow r="16">
          <cell r="B16" t="str">
            <v>SGC-01</v>
          </cell>
        </row>
      </sheetData>
      <sheetData sheetId="90">
        <row r="159">
          <cell r="L159">
            <v>137667473931</v>
          </cell>
        </row>
      </sheetData>
      <sheetData sheetId="91"/>
      <sheetData sheetId="92"/>
      <sheetData sheetId="93"/>
      <sheetData sheetId="94">
        <row r="159">
          <cell r="L159">
            <v>137667473931</v>
          </cell>
        </row>
      </sheetData>
      <sheetData sheetId="95"/>
      <sheetData sheetId="96">
        <row r="16">
          <cell r="B16" t="str">
            <v>SGC-01</v>
          </cell>
        </row>
      </sheetData>
      <sheetData sheetId="97" refreshError="1"/>
      <sheetData sheetId="98" refreshError="1"/>
      <sheetData sheetId="99"/>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refreshError="1"/>
      <sheetData sheetId="126"/>
      <sheetData sheetId="127"/>
      <sheetData sheetId="128" refreshError="1"/>
      <sheetData sheetId="129"/>
      <sheetData sheetId="130"/>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efreshError="1"/>
      <sheetData sheetId="268" refreshError="1"/>
      <sheetData sheetId="269"/>
      <sheetData sheetId="270"/>
      <sheetData sheetId="27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refreshError="1"/>
      <sheetData sheetId="315"/>
      <sheetData sheetId="316">
        <row r="1">
          <cell r="A1">
            <v>1</v>
          </cell>
        </row>
      </sheetData>
      <sheetData sheetId="317" refreshError="1"/>
      <sheetData sheetId="318"/>
      <sheetData sheetId="319" refreshError="1"/>
      <sheetData sheetId="320"/>
      <sheetData sheetId="321" refreshError="1"/>
      <sheetData sheetId="322" refreshError="1"/>
      <sheetData sheetId="323" refreshError="1"/>
      <sheetData sheetId="324"/>
      <sheetData sheetId="325"/>
      <sheetData sheetId="326"/>
      <sheetData sheetId="327" refreshError="1"/>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sheetData sheetId="343"/>
      <sheetData sheetId="344"/>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sheetData sheetId="426"/>
      <sheetData sheetId="427"/>
      <sheetData sheetId="428"/>
      <sheetData sheetId="429"/>
      <sheetData sheetId="430"/>
      <sheetData sheetId="431"/>
      <sheetData sheetId="432"/>
      <sheetData sheetId="433"/>
      <sheetData sheetId="434" refreshError="1"/>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refreshError="1"/>
      <sheetData sheetId="454" refreshError="1"/>
      <sheetData sheetId="455" refreshError="1"/>
      <sheetData sheetId="456" refreshError="1"/>
      <sheetData sheetId="457" refreshError="1"/>
      <sheetData sheetId="458" refreshError="1"/>
      <sheetData sheetId="459" refreshError="1"/>
      <sheetData sheetId="460"/>
      <sheetData sheetId="461"/>
      <sheetData sheetId="462" refreshError="1"/>
      <sheetData sheetId="463"/>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sheetData sheetId="475"/>
      <sheetData sheetId="476"/>
      <sheetData sheetId="477">
        <row r="2">
          <cell r="G2" t="str">
            <v>Normativas</v>
          </cell>
        </row>
      </sheetData>
      <sheetData sheetId="478"/>
      <sheetData sheetId="479"/>
      <sheetData sheetId="480"/>
      <sheetData sheetId="481"/>
      <sheetData sheetId="482"/>
      <sheetData sheetId="483"/>
      <sheetData sheetId="484"/>
      <sheetData sheetId="485"/>
      <sheetData sheetId="486"/>
      <sheetData sheetId="487"/>
      <sheetData sheetId="488">
        <row r="2">
          <cell r="G2" t="str">
            <v>Normativas</v>
          </cell>
        </row>
      </sheetData>
      <sheetData sheetId="489"/>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row r="120">
          <cell r="K120">
            <v>15372966815</v>
          </cell>
        </row>
      </sheetData>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efreshError="1">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PA02 GESTIÓN DEL TALENTO HUMANO</v>
          </cell>
          <cell r="E16" t="str">
            <v>PROCESOS/PROCEDIMIENTOS</v>
          </cell>
          <cell r="F16" t="str">
            <v>Voluntad del servidor público de beneficiar a un tercero o a si mismo</v>
          </cell>
          <cell r="H16" t="str">
            <v>Investigaciones y sanciones disciplinarias</v>
          </cell>
          <cell r="K16">
            <v>1</v>
          </cell>
          <cell r="L16">
            <v>1</v>
          </cell>
          <cell r="M16">
            <v>11</v>
          </cell>
          <cell r="N16" t="str">
            <v>BAJA</v>
          </cell>
          <cell r="O16" t="str">
            <v xml:space="preserve">Revisión de documentos soportes </v>
          </cell>
          <cell r="P16" t="str">
            <v>PREVENTIVO</v>
          </cell>
          <cell r="R16" t="str">
            <v>MODERADO (5)</v>
          </cell>
          <cell r="S16" t="str">
            <v>BAJA</v>
          </cell>
          <cell r="W16" t="str">
            <v>DIRECCIÓN ADMINISTRATIVA Y FINANCIREA / SUBDIRECCIÓN ADMINISTRATIVA</v>
          </cell>
        </row>
        <row r="17">
          <cell r="E17" t="str">
            <v>PROCESOS/PROCEDIMIENTOS</v>
          </cell>
          <cell r="F17" t="str">
            <v>Omisión del debido proceso</v>
          </cell>
          <cell r="H17" t="str">
            <v xml:space="preserve">Reprocesos y desgaste administrativo  </v>
          </cell>
          <cell r="O17" t="str">
            <v>Publicación de resultados de proceso de otorgamiento</v>
          </cell>
        </row>
        <row r="18">
          <cell r="H18" t="str">
            <v>Afectación del clima laboral</v>
          </cell>
        </row>
      </sheetData>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26">
          <cell r="D26" t="str">
            <v>CULTURALES</v>
          </cell>
          <cell r="F26" t="str">
            <v xml:space="preserve">Bajos estándares éticos </v>
          </cell>
          <cell r="G26" t="str">
            <v>Pérdida de los recursos de las cajas menores aprobadas para la SDM en beneficio propio o de un tercero</v>
          </cell>
          <cell r="K26">
            <v>2</v>
          </cell>
          <cell r="L26">
            <v>2</v>
          </cell>
          <cell r="M26">
            <v>22</v>
          </cell>
          <cell r="O26" t="str">
            <v>Cumplimiento en la ejecución del procedimiento PA01-PR22</v>
          </cell>
          <cell r="S26" t="str">
            <v>BAJA</v>
          </cell>
          <cell r="V26" t="str">
            <v>Informe de auditoria</v>
          </cell>
          <cell r="W26" t="str">
            <v>Subdirector Administrativo/ Director de Asuntos Legales /Oficina de Control Interno</v>
          </cell>
          <cell r="X26" t="str">
            <v>Número de informes/número de arqueos</v>
          </cell>
        </row>
        <row r="27">
          <cell r="D27" t="str">
            <v>ECONOMICOS</v>
          </cell>
          <cell r="F27" t="str">
            <v>Baja cultura del control institucional</v>
          </cell>
          <cell r="K27">
            <v>0</v>
          </cell>
          <cell r="L27">
            <v>0</v>
          </cell>
          <cell r="M27">
            <v>0</v>
          </cell>
        </row>
        <row r="28">
          <cell r="K28">
            <v>0</v>
          </cell>
          <cell r="L28">
            <v>0</v>
          </cell>
          <cell r="M28">
            <v>0</v>
          </cell>
        </row>
        <row r="29">
          <cell r="K29">
            <v>0</v>
          </cell>
          <cell r="L29">
            <v>0</v>
          </cell>
          <cell r="M29">
            <v>0</v>
          </cell>
        </row>
      </sheetData>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O16" t="str">
            <v xml:space="preserve">Generar únicamente por parte de la Autoridad de Tránsito la orden de entrega de vehículo inmovilizado por medio del Sistema SICON. 
</v>
          </cell>
        </row>
        <row r="17">
          <cell r="O17" t="str">
            <v xml:space="preserve">Verificación de documentos con los documentologos asignados al Supercade. </v>
          </cell>
        </row>
        <row r="20">
          <cell r="O20" t="str">
            <v>Custodiar las licencias de conducción en cajillas de seguridad.</v>
          </cell>
        </row>
        <row r="21">
          <cell r="O21" t="str">
            <v>Acceso limitado en el área de archivo donde se encuentran las licencias de conducción.</v>
          </cell>
        </row>
        <row r="25">
          <cell r="O25" t="str">
            <v>Parametrizando el sistema SICON para que genere la Audiencia dentro de los términos establecidos en el Articulo 136 del código nacional de tránsito.</v>
          </cell>
        </row>
        <row r="26">
          <cell r="O26" t="str">
            <v>Seguimiento y control a los términos procesales en el sistema de información y/o Base de Datos.</v>
          </cell>
        </row>
        <row r="30">
          <cell r="O30" t="str">
            <v xml:space="preserve">Realizar gestiones tendientes a la recuperación de la obligación como mínimo una (1) vez por semestre por cada proceso de cobro. </v>
          </cell>
        </row>
        <row r="31">
          <cell r="O31" t="str">
            <v xml:space="preserve">Seguimiento a la gestión de los procesos a través del análisis de reportes y base de datos de la Subdirección. </v>
          </cell>
        </row>
        <row r="32">
          <cell r="O32" t="str">
            <v xml:space="preserve">Seguimiento a la gestión de reporte a centrales de riesgo a través del análisis de reportes y base de datos de la Subdirección. </v>
          </cell>
        </row>
        <row r="34">
          <cell r="O34" t="str">
            <v>Los controles establecidos  se encuentran documentados mediante la aplicación de los siguientes formatos: de visita,  reporte de gestión,  verificación de rutas e informe de visita.</v>
          </cell>
        </row>
        <row r="39">
          <cell r="O39" t="str">
            <v>Los controles establecidos  se encuentran documentados mediante la aplicación de los siguientes formatos: Modelo de cartas y oficios, formato de actividades pendientes y formato informe visita administrativa.</v>
          </cell>
        </row>
        <row r="44">
          <cell r="O44" t="str">
            <v>Los controles establecidos  se encuentran documentados mediante la aplicación de los siguientes formatos: Revisión y verificación de información, modelo de cartas y oficios y modelo de memorando.</v>
          </cell>
        </row>
      </sheetData>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57">
          <cell r="O157" t="str">
            <v xml:space="preserve">Revisión de documentos soportes </v>
          </cell>
        </row>
        <row r="158">
          <cell r="O158" t="str">
            <v>Publicación de resultados de proceso de otorgamiento</v>
          </cell>
        </row>
      </sheetData>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MATRIZ CALIFICACIÓN"/>
      <sheetName val="DETERMINACIÓN DEL IMPACTO"/>
      <sheetName val="OPCIONES DE MANEJO DEL RIESGO"/>
      <sheetName val="EVALUACIÓN DE LOS CONTROLES  "/>
    </sheetNames>
    <sheetDataSet>
      <sheetData sheetId="0"/>
      <sheetData sheetId="1">
        <row r="267">
          <cell r="O267" t="str">
            <v>Socialización del Código de ética vigente de la entidad</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PE03 GESTIÓN DE LA INFORMACIÓN</v>
          </cell>
        </row>
        <row r="20">
          <cell r="E20" t="str">
            <v>MODELO DE OPERACIÓN</v>
          </cell>
          <cell r="F20" t="str">
            <v xml:space="preserve">Amiguismo y clientelismo
</v>
          </cell>
          <cell r="H20" t="str">
            <v>Sancion disciplinarias y legales</v>
          </cell>
          <cell r="K20">
            <v>3</v>
          </cell>
          <cell r="L20">
            <v>2</v>
          </cell>
          <cell r="M20">
            <v>32</v>
          </cell>
          <cell r="O20" t="str">
            <v xml:space="preserve">Aplicación del PROCEDIMIENTO ADQUISICION DE SOFTWARE PE03-PRO3 </v>
          </cell>
          <cell r="P20" t="str">
            <v>PREVENTIVO</v>
          </cell>
          <cell r="R20" t="str">
            <v>MAYOR (10)</v>
          </cell>
          <cell r="S20" t="str">
            <v>BAJA</v>
          </cell>
          <cell r="T20" t="str">
            <v>permanente</v>
          </cell>
          <cell r="U20" t="str">
            <v xml:space="preserve">Verificacion y aprobación de estudios de adquisicion de software por parte del Jefe de la Oficina de Información Sectorial </v>
          </cell>
          <cell r="V20" t="str">
            <v>Estudios realizados documentados</v>
          </cell>
        </row>
        <row r="21">
          <cell r="E21" t="str">
            <v>RECURSOS HUMANOS Y ECONOMICOS</v>
          </cell>
          <cell r="F21" t="str">
            <v>Bajos estandares Eticos</v>
          </cell>
          <cell r="H21" t="str">
            <v>Perdida de imagen y credibilidad institucional</v>
          </cell>
        </row>
        <row r="22">
          <cell r="F22" t="str">
            <v>Interes Indebido en las celebracion de contratos o debilidad de procesos y procedimientos para la gestion</v>
          </cell>
          <cell r="H22" t="str">
            <v>Detrimento patrimonial</v>
          </cell>
        </row>
        <row r="23">
          <cell r="E23" t="str">
            <v xml:space="preserve">SISTEMAS DE INFORMACIÓN </v>
          </cell>
          <cell r="F23" t="str">
            <v>utilizacion indebida de la informacion</v>
          </cell>
        </row>
        <row r="24">
          <cell r="F24" t="str">
            <v>Trafico de Influencias</v>
          </cell>
        </row>
        <row r="25">
          <cell r="A25" t="str">
            <v>PA04 GESTIÓN TECNOLOGICA</v>
          </cell>
          <cell r="R25" t="str">
            <v>MAYOR (10)</v>
          </cell>
        </row>
      </sheetData>
      <sheetData sheetId="2">
        <row r="4">
          <cell r="A4" t="str">
            <v xml:space="preserve">Alteracion de cifras relacionada en la ejecucion con indicadores del procesos que se reportan </v>
          </cell>
        </row>
      </sheetData>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9"/>
  <sheetViews>
    <sheetView workbookViewId="0">
      <selection activeCell="S11" sqref="S11"/>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40.5703125" customWidth="1"/>
    <col min="9" max="9" width="19.140625" customWidth="1"/>
    <col min="10" max="10" width="7.42578125" hidden="1" customWidth="1"/>
    <col min="11" max="13" width="11.42578125" hidden="1" customWidth="1"/>
    <col min="14" max="14" width="11.42578125" customWidth="1"/>
    <col min="15" max="15" width="3.7109375" customWidth="1"/>
    <col min="16" max="16" width="8.7109375" customWidth="1"/>
    <col min="17" max="17" width="11.140625" customWidth="1"/>
    <col min="18" max="18" width="6.42578125" customWidth="1"/>
    <col min="258" max="258" width="3.5703125" customWidth="1"/>
    <col min="259" max="259" width="5.28515625" customWidth="1"/>
    <col min="260" max="260" width="4.42578125" customWidth="1"/>
    <col min="261" max="261" width="3" customWidth="1"/>
    <col min="262" max="262" width="13.7109375" customWidth="1"/>
    <col min="265" max="265" width="19.140625" customWidth="1"/>
    <col min="266" max="269" width="0" hidden="1" customWidth="1"/>
    <col min="270" max="270" width="11.42578125" customWidth="1"/>
    <col min="271" max="271" width="6.28515625" customWidth="1"/>
    <col min="272" max="274" width="6.42578125" customWidth="1"/>
    <col min="514" max="514" width="3.5703125" customWidth="1"/>
    <col min="515" max="515" width="5.28515625" customWidth="1"/>
    <col min="516" max="516" width="4.42578125" customWidth="1"/>
    <col min="517" max="517" width="3" customWidth="1"/>
    <col min="518" max="518" width="13.7109375" customWidth="1"/>
    <col min="521" max="521" width="19.140625" customWidth="1"/>
    <col min="522" max="525" width="0" hidden="1" customWidth="1"/>
    <col min="526" max="526" width="11.42578125" customWidth="1"/>
    <col min="527" max="527" width="6.28515625" customWidth="1"/>
    <col min="528" max="530" width="6.42578125" customWidth="1"/>
    <col min="770" max="770" width="3.5703125" customWidth="1"/>
    <col min="771" max="771" width="5.28515625" customWidth="1"/>
    <col min="772" max="772" width="4.42578125" customWidth="1"/>
    <col min="773" max="773" width="3" customWidth="1"/>
    <col min="774" max="774" width="13.7109375" customWidth="1"/>
    <col min="777" max="777" width="19.140625" customWidth="1"/>
    <col min="778" max="781" width="0" hidden="1" customWidth="1"/>
    <col min="782" max="782" width="11.42578125" customWidth="1"/>
    <col min="783" max="783" width="6.28515625" customWidth="1"/>
    <col min="784" max="786" width="6.42578125" customWidth="1"/>
    <col min="1026" max="1026" width="3.5703125" customWidth="1"/>
    <col min="1027" max="1027" width="5.28515625" customWidth="1"/>
    <col min="1028" max="1028" width="4.42578125" customWidth="1"/>
    <col min="1029" max="1029" width="3" customWidth="1"/>
    <col min="1030" max="1030" width="13.7109375" customWidth="1"/>
    <col min="1033" max="1033" width="19.140625" customWidth="1"/>
    <col min="1034" max="1037" width="0" hidden="1" customWidth="1"/>
    <col min="1038" max="1038" width="11.42578125" customWidth="1"/>
    <col min="1039" max="1039" width="6.28515625" customWidth="1"/>
    <col min="1040" max="1042" width="6.42578125" customWidth="1"/>
    <col min="1282" max="1282" width="3.5703125" customWidth="1"/>
    <col min="1283" max="1283" width="5.28515625" customWidth="1"/>
    <col min="1284" max="1284" width="4.42578125" customWidth="1"/>
    <col min="1285" max="1285" width="3" customWidth="1"/>
    <col min="1286" max="1286" width="13.7109375" customWidth="1"/>
    <col min="1289" max="1289" width="19.140625" customWidth="1"/>
    <col min="1290" max="1293" width="0" hidden="1" customWidth="1"/>
    <col min="1294" max="1294" width="11.42578125" customWidth="1"/>
    <col min="1295" max="1295" width="6.28515625" customWidth="1"/>
    <col min="1296" max="1298" width="6.42578125" customWidth="1"/>
    <col min="1538" max="1538" width="3.5703125" customWidth="1"/>
    <col min="1539" max="1539" width="5.28515625" customWidth="1"/>
    <col min="1540" max="1540" width="4.42578125" customWidth="1"/>
    <col min="1541" max="1541" width="3" customWidth="1"/>
    <col min="1542" max="1542" width="13.7109375" customWidth="1"/>
    <col min="1545" max="1545" width="19.140625" customWidth="1"/>
    <col min="1546" max="1549" width="0" hidden="1" customWidth="1"/>
    <col min="1550" max="1550" width="11.42578125" customWidth="1"/>
    <col min="1551" max="1551" width="6.28515625" customWidth="1"/>
    <col min="1552" max="1554" width="6.42578125" customWidth="1"/>
    <col min="1794" max="1794" width="3.5703125" customWidth="1"/>
    <col min="1795" max="1795" width="5.28515625" customWidth="1"/>
    <col min="1796" max="1796" width="4.42578125" customWidth="1"/>
    <col min="1797" max="1797" width="3" customWidth="1"/>
    <col min="1798" max="1798" width="13.7109375" customWidth="1"/>
    <col min="1801" max="1801" width="19.140625" customWidth="1"/>
    <col min="1802" max="1805" width="0" hidden="1" customWidth="1"/>
    <col min="1806" max="1806" width="11.42578125" customWidth="1"/>
    <col min="1807" max="1807" width="6.28515625" customWidth="1"/>
    <col min="1808" max="1810" width="6.42578125" customWidth="1"/>
    <col min="2050" max="2050" width="3.5703125" customWidth="1"/>
    <col min="2051" max="2051" width="5.28515625" customWidth="1"/>
    <col min="2052" max="2052" width="4.42578125" customWidth="1"/>
    <col min="2053" max="2053" width="3" customWidth="1"/>
    <col min="2054" max="2054" width="13.7109375" customWidth="1"/>
    <col min="2057" max="2057" width="19.140625" customWidth="1"/>
    <col min="2058" max="2061" width="0" hidden="1" customWidth="1"/>
    <col min="2062" max="2062" width="11.42578125" customWidth="1"/>
    <col min="2063" max="2063" width="6.28515625" customWidth="1"/>
    <col min="2064" max="2066" width="6.42578125" customWidth="1"/>
    <col min="2306" max="2306" width="3.5703125" customWidth="1"/>
    <col min="2307" max="2307" width="5.28515625" customWidth="1"/>
    <col min="2308" max="2308" width="4.42578125" customWidth="1"/>
    <col min="2309" max="2309" width="3" customWidth="1"/>
    <col min="2310" max="2310" width="13.7109375" customWidth="1"/>
    <col min="2313" max="2313" width="19.140625" customWidth="1"/>
    <col min="2314" max="2317" width="0" hidden="1" customWidth="1"/>
    <col min="2318" max="2318" width="11.42578125" customWidth="1"/>
    <col min="2319" max="2319" width="6.28515625" customWidth="1"/>
    <col min="2320" max="2322" width="6.42578125" customWidth="1"/>
    <col min="2562" max="2562" width="3.5703125" customWidth="1"/>
    <col min="2563" max="2563" width="5.28515625" customWidth="1"/>
    <col min="2564" max="2564" width="4.42578125" customWidth="1"/>
    <col min="2565" max="2565" width="3" customWidth="1"/>
    <col min="2566" max="2566" width="13.7109375" customWidth="1"/>
    <col min="2569" max="2569" width="19.140625" customWidth="1"/>
    <col min="2570" max="2573" width="0" hidden="1" customWidth="1"/>
    <col min="2574" max="2574" width="11.42578125" customWidth="1"/>
    <col min="2575" max="2575" width="6.28515625" customWidth="1"/>
    <col min="2576" max="2578" width="6.42578125" customWidth="1"/>
    <col min="2818" max="2818" width="3.5703125" customWidth="1"/>
    <col min="2819" max="2819" width="5.28515625" customWidth="1"/>
    <col min="2820" max="2820" width="4.42578125" customWidth="1"/>
    <col min="2821" max="2821" width="3" customWidth="1"/>
    <col min="2822" max="2822" width="13.7109375" customWidth="1"/>
    <col min="2825" max="2825" width="19.140625" customWidth="1"/>
    <col min="2826" max="2829" width="0" hidden="1" customWidth="1"/>
    <col min="2830" max="2830" width="11.42578125" customWidth="1"/>
    <col min="2831" max="2831" width="6.28515625" customWidth="1"/>
    <col min="2832" max="2834" width="6.42578125" customWidth="1"/>
    <col min="3074" max="3074" width="3.5703125" customWidth="1"/>
    <col min="3075" max="3075" width="5.28515625" customWidth="1"/>
    <col min="3076" max="3076" width="4.42578125" customWidth="1"/>
    <col min="3077" max="3077" width="3" customWidth="1"/>
    <col min="3078" max="3078" width="13.7109375" customWidth="1"/>
    <col min="3081" max="3081" width="19.140625" customWidth="1"/>
    <col min="3082" max="3085" width="0" hidden="1" customWidth="1"/>
    <col min="3086" max="3086" width="11.42578125" customWidth="1"/>
    <col min="3087" max="3087" width="6.28515625" customWidth="1"/>
    <col min="3088" max="3090" width="6.42578125" customWidth="1"/>
    <col min="3330" max="3330" width="3.5703125" customWidth="1"/>
    <col min="3331" max="3331" width="5.28515625" customWidth="1"/>
    <col min="3332" max="3332" width="4.42578125" customWidth="1"/>
    <col min="3333" max="3333" width="3" customWidth="1"/>
    <col min="3334" max="3334" width="13.7109375" customWidth="1"/>
    <col min="3337" max="3337" width="19.140625" customWidth="1"/>
    <col min="3338" max="3341" width="0" hidden="1" customWidth="1"/>
    <col min="3342" max="3342" width="11.42578125" customWidth="1"/>
    <col min="3343" max="3343" width="6.28515625" customWidth="1"/>
    <col min="3344" max="3346" width="6.42578125" customWidth="1"/>
    <col min="3586" max="3586" width="3.5703125" customWidth="1"/>
    <col min="3587" max="3587" width="5.28515625" customWidth="1"/>
    <col min="3588" max="3588" width="4.42578125" customWidth="1"/>
    <col min="3589" max="3589" width="3" customWidth="1"/>
    <col min="3590" max="3590" width="13.7109375" customWidth="1"/>
    <col min="3593" max="3593" width="19.140625" customWidth="1"/>
    <col min="3594" max="3597" width="0" hidden="1" customWidth="1"/>
    <col min="3598" max="3598" width="11.42578125" customWidth="1"/>
    <col min="3599" max="3599" width="6.28515625" customWidth="1"/>
    <col min="3600" max="3602" width="6.42578125" customWidth="1"/>
    <col min="3842" max="3842" width="3.5703125" customWidth="1"/>
    <col min="3843" max="3843" width="5.28515625" customWidth="1"/>
    <col min="3844" max="3844" width="4.42578125" customWidth="1"/>
    <col min="3845" max="3845" width="3" customWidth="1"/>
    <col min="3846" max="3846" width="13.7109375" customWidth="1"/>
    <col min="3849" max="3849" width="19.140625" customWidth="1"/>
    <col min="3850" max="3853" width="0" hidden="1" customWidth="1"/>
    <col min="3854" max="3854" width="11.42578125" customWidth="1"/>
    <col min="3855" max="3855" width="6.28515625" customWidth="1"/>
    <col min="3856" max="3858" width="6.42578125" customWidth="1"/>
    <col min="4098" max="4098" width="3.5703125" customWidth="1"/>
    <col min="4099" max="4099" width="5.28515625" customWidth="1"/>
    <col min="4100" max="4100" width="4.42578125" customWidth="1"/>
    <col min="4101" max="4101" width="3" customWidth="1"/>
    <col min="4102" max="4102" width="13.7109375" customWidth="1"/>
    <col min="4105" max="4105" width="19.140625" customWidth="1"/>
    <col min="4106" max="4109" width="0" hidden="1" customWidth="1"/>
    <col min="4110" max="4110" width="11.42578125" customWidth="1"/>
    <col min="4111" max="4111" width="6.28515625" customWidth="1"/>
    <col min="4112" max="4114" width="6.42578125" customWidth="1"/>
    <col min="4354" max="4354" width="3.5703125" customWidth="1"/>
    <col min="4355" max="4355" width="5.28515625" customWidth="1"/>
    <col min="4356" max="4356" width="4.42578125" customWidth="1"/>
    <col min="4357" max="4357" width="3" customWidth="1"/>
    <col min="4358" max="4358" width="13.7109375" customWidth="1"/>
    <col min="4361" max="4361" width="19.140625" customWidth="1"/>
    <col min="4362" max="4365" width="0" hidden="1" customWidth="1"/>
    <col min="4366" max="4366" width="11.42578125" customWidth="1"/>
    <col min="4367" max="4367" width="6.28515625" customWidth="1"/>
    <col min="4368" max="4370" width="6.42578125" customWidth="1"/>
    <col min="4610" max="4610" width="3.5703125" customWidth="1"/>
    <col min="4611" max="4611" width="5.28515625" customWidth="1"/>
    <col min="4612" max="4612" width="4.42578125" customWidth="1"/>
    <col min="4613" max="4613" width="3" customWidth="1"/>
    <col min="4614" max="4614" width="13.7109375" customWidth="1"/>
    <col min="4617" max="4617" width="19.140625" customWidth="1"/>
    <col min="4618" max="4621" width="0" hidden="1" customWidth="1"/>
    <col min="4622" max="4622" width="11.42578125" customWidth="1"/>
    <col min="4623" max="4623" width="6.28515625" customWidth="1"/>
    <col min="4624" max="4626" width="6.42578125" customWidth="1"/>
    <col min="4866" max="4866" width="3.5703125" customWidth="1"/>
    <col min="4867" max="4867" width="5.28515625" customWidth="1"/>
    <col min="4868" max="4868" width="4.42578125" customWidth="1"/>
    <col min="4869" max="4869" width="3" customWidth="1"/>
    <col min="4870" max="4870" width="13.7109375" customWidth="1"/>
    <col min="4873" max="4873" width="19.140625" customWidth="1"/>
    <col min="4874" max="4877" width="0" hidden="1" customWidth="1"/>
    <col min="4878" max="4878" width="11.42578125" customWidth="1"/>
    <col min="4879" max="4879" width="6.28515625" customWidth="1"/>
    <col min="4880" max="4882" width="6.42578125" customWidth="1"/>
    <col min="5122" max="5122" width="3.5703125" customWidth="1"/>
    <col min="5123" max="5123" width="5.28515625" customWidth="1"/>
    <col min="5124" max="5124" width="4.42578125" customWidth="1"/>
    <col min="5125" max="5125" width="3" customWidth="1"/>
    <col min="5126" max="5126" width="13.7109375" customWidth="1"/>
    <col min="5129" max="5129" width="19.140625" customWidth="1"/>
    <col min="5130" max="5133" width="0" hidden="1" customWidth="1"/>
    <col min="5134" max="5134" width="11.42578125" customWidth="1"/>
    <col min="5135" max="5135" width="6.28515625" customWidth="1"/>
    <col min="5136" max="5138" width="6.42578125" customWidth="1"/>
    <col min="5378" max="5378" width="3.5703125" customWidth="1"/>
    <col min="5379" max="5379" width="5.28515625" customWidth="1"/>
    <col min="5380" max="5380" width="4.42578125" customWidth="1"/>
    <col min="5381" max="5381" width="3" customWidth="1"/>
    <col min="5382" max="5382" width="13.7109375" customWidth="1"/>
    <col min="5385" max="5385" width="19.140625" customWidth="1"/>
    <col min="5386" max="5389" width="0" hidden="1" customWidth="1"/>
    <col min="5390" max="5390" width="11.42578125" customWidth="1"/>
    <col min="5391" max="5391" width="6.28515625" customWidth="1"/>
    <col min="5392" max="5394" width="6.42578125" customWidth="1"/>
    <col min="5634" max="5634" width="3.5703125" customWidth="1"/>
    <col min="5635" max="5635" width="5.28515625" customWidth="1"/>
    <col min="5636" max="5636" width="4.42578125" customWidth="1"/>
    <col min="5637" max="5637" width="3" customWidth="1"/>
    <col min="5638" max="5638" width="13.7109375" customWidth="1"/>
    <col min="5641" max="5641" width="19.140625" customWidth="1"/>
    <col min="5642" max="5645" width="0" hidden="1" customWidth="1"/>
    <col min="5646" max="5646" width="11.42578125" customWidth="1"/>
    <col min="5647" max="5647" width="6.28515625" customWidth="1"/>
    <col min="5648" max="5650" width="6.42578125" customWidth="1"/>
    <col min="5890" max="5890" width="3.5703125" customWidth="1"/>
    <col min="5891" max="5891" width="5.28515625" customWidth="1"/>
    <col min="5892" max="5892" width="4.42578125" customWidth="1"/>
    <col min="5893" max="5893" width="3" customWidth="1"/>
    <col min="5894" max="5894" width="13.7109375" customWidth="1"/>
    <col min="5897" max="5897" width="19.140625" customWidth="1"/>
    <col min="5898" max="5901" width="0" hidden="1" customWidth="1"/>
    <col min="5902" max="5902" width="11.42578125" customWidth="1"/>
    <col min="5903" max="5903" width="6.28515625" customWidth="1"/>
    <col min="5904" max="5906" width="6.42578125" customWidth="1"/>
    <col min="6146" max="6146" width="3.5703125" customWidth="1"/>
    <col min="6147" max="6147" width="5.28515625" customWidth="1"/>
    <col min="6148" max="6148" width="4.42578125" customWidth="1"/>
    <col min="6149" max="6149" width="3" customWidth="1"/>
    <col min="6150" max="6150" width="13.7109375" customWidth="1"/>
    <col min="6153" max="6153" width="19.140625" customWidth="1"/>
    <col min="6154" max="6157" width="0" hidden="1" customWidth="1"/>
    <col min="6158" max="6158" width="11.42578125" customWidth="1"/>
    <col min="6159" max="6159" width="6.28515625" customWidth="1"/>
    <col min="6160" max="6162" width="6.42578125" customWidth="1"/>
    <col min="6402" max="6402" width="3.5703125" customWidth="1"/>
    <col min="6403" max="6403" width="5.28515625" customWidth="1"/>
    <col min="6404" max="6404" width="4.42578125" customWidth="1"/>
    <col min="6405" max="6405" width="3" customWidth="1"/>
    <col min="6406" max="6406" width="13.7109375" customWidth="1"/>
    <col min="6409" max="6409" width="19.140625" customWidth="1"/>
    <col min="6410" max="6413" width="0" hidden="1" customWidth="1"/>
    <col min="6414" max="6414" width="11.42578125" customWidth="1"/>
    <col min="6415" max="6415" width="6.28515625" customWidth="1"/>
    <col min="6416" max="6418" width="6.42578125" customWidth="1"/>
    <col min="6658" max="6658" width="3.5703125" customWidth="1"/>
    <col min="6659" max="6659" width="5.28515625" customWidth="1"/>
    <col min="6660" max="6660" width="4.42578125" customWidth="1"/>
    <col min="6661" max="6661" width="3" customWidth="1"/>
    <col min="6662" max="6662" width="13.7109375" customWidth="1"/>
    <col min="6665" max="6665" width="19.140625" customWidth="1"/>
    <col min="6666" max="6669" width="0" hidden="1" customWidth="1"/>
    <col min="6670" max="6670" width="11.42578125" customWidth="1"/>
    <col min="6671" max="6671" width="6.28515625" customWidth="1"/>
    <col min="6672" max="6674" width="6.42578125" customWidth="1"/>
    <col min="6914" max="6914" width="3.5703125" customWidth="1"/>
    <col min="6915" max="6915" width="5.28515625" customWidth="1"/>
    <col min="6916" max="6916" width="4.42578125" customWidth="1"/>
    <col min="6917" max="6917" width="3" customWidth="1"/>
    <col min="6918" max="6918" width="13.7109375" customWidth="1"/>
    <col min="6921" max="6921" width="19.140625" customWidth="1"/>
    <col min="6922" max="6925" width="0" hidden="1" customWidth="1"/>
    <col min="6926" max="6926" width="11.42578125" customWidth="1"/>
    <col min="6927" max="6927" width="6.28515625" customWidth="1"/>
    <col min="6928" max="6930" width="6.42578125" customWidth="1"/>
    <col min="7170" max="7170" width="3.5703125" customWidth="1"/>
    <col min="7171" max="7171" width="5.28515625" customWidth="1"/>
    <col min="7172" max="7172" width="4.42578125" customWidth="1"/>
    <col min="7173" max="7173" width="3" customWidth="1"/>
    <col min="7174" max="7174" width="13.7109375" customWidth="1"/>
    <col min="7177" max="7177" width="19.140625" customWidth="1"/>
    <col min="7178" max="7181" width="0" hidden="1" customWidth="1"/>
    <col min="7182" max="7182" width="11.42578125" customWidth="1"/>
    <col min="7183" max="7183" width="6.28515625" customWidth="1"/>
    <col min="7184" max="7186" width="6.42578125" customWidth="1"/>
    <col min="7426" max="7426" width="3.5703125" customWidth="1"/>
    <col min="7427" max="7427" width="5.28515625" customWidth="1"/>
    <col min="7428" max="7428" width="4.42578125" customWidth="1"/>
    <col min="7429" max="7429" width="3" customWidth="1"/>
    <col min="7430" max="7430" width="13.7109375" customWidth="1"/>
    <col min="7433" max="7433" width="19.140625" customWidth="1"/>
    <col min="7434" max="7437" width="0" hidden="1" customWidth="1"/>
    <col min="7438" max="7438" width="11.42578125" customWidth="1"/>
    <col min="7439" max="7439" width="6.28515625" customWidth="1"/>
    <col min="7440" max="7442" width="6.42578125" customWidth="1"/>
    <col min="7682" max="7682" width="3.5703125" customWidth="1"/>
    <col min="7683" max="7683" width="5.28515625" customWidth="1"/>
    <col min="7684" max="7684" width="4.42578125" customWidth="1"/>
    <col min="7685" max="7685" width="3" customWidth="1"/>
    <col min="7686" max="7686" width="13.7109375" customWidth="1"/>
    <col min="7689" max="7689" width="19.140625" customWidth="1"/>
    <col min="7690" max="7693" width="0" hidden="1" customWidth="1"/>
    <col min="7694" max="7694" width="11.42578125" customWidth="1"/>
    <col min="7695" max="7695" width="6.28515625" customWidth="1"/>
    <col min="7696" max="7698" width="6.42578125" customWidth="1"/>
    <col min="7938" max="7938" width="3.5703125" customWidth="1"/>
    <col min="7939" max="7939" width="5.28515625" customWidth="1"/>
    <col min="7940" max="7940" width="4.42578125" customWidth="1"/>
    <col min="7941" max="7941" width="3" customWidth="1"/>
    <col min="7942" max="7942" width="13.7109375" customWidth="1"/>
    <col min="7945" max="7945" width="19.140625" customWidth="1"/>
    <col min="7946" max="7949" width="0" hidden="1" customWidth="1"/>
    <col min="7950" max="7950" width="11.42578125" customWidth="1"/>
    <col min="7951" max="7951" width="6.28515625" customWidth="1"/>
    <col min="7952" max="7954" width="6.42578125" customWidth="1"/>
    <col min="8194" max="8194" width="3.5703125" customWidth="1"/>
    <col min="8195" max="8195" width="5.28515625" customWidth="1"/>
    <col min="8196" max="8196" width="4.42578125" customWidth="1"/>
    <col min="8197" max="8197" width="3" customWidth="1"/>
    <col min="8198" max="8198" width="13.7109375" customWidth="1"/>
    <col min="8201" max="8201" width="19.140625" customWidth="1"/>
    <col min="8202" max="8205" width="0" hidden="1" customWidth="1"/>
    <col min="8206" max="8206" width="11.42578125" customWidth="1"/>
    <col min="8207" max="8207" width="6.28515625" customWidth="1"/>
    <col min="8208" max="8210" width="6.42578125" customWidth="1"/>
    <col min="8450" max="8450" width="3.5703125" customWidth="1"/>
    <col min="8451" max="8451" width="5.28515625" customWidth="1"/>
    <col min="8452" max="8452" width="4.42578125" customWidth="1"/>
    <col min="8453" max="8453" width="3" customWidth="1"/>
    <col min="8454" max="8454" width="13.7109375" customWidth="1"/>
    <col min="8457" max="8457" width="19.140625" customWidth="1"/>
    <col min="8458" max="8461" width="0" hidden="1" customWidth="1"/>
    <col min="8462" max="8462" width="11.42578125" customWidth="1"/>
    <col min="8463" max="8463" width="6.28515625" customWidth="1"/>
    <col min="8464" max="8466" width="6.42578125" customWidth="1"/>
    <col min="8706" max="8706" width="3.5703125" customWidth="1"/>
    <col min="8707" max="8707" width="5.28515625" customWidth="1"/>
    <col min="8708" max="8708" width="4.42578125" customWidth="1"/>
    <col min="8709" max="8709" width="3" customWidth="1"/>
    <col min="8710" max="8710" width="13.7109375" customWidth="1"/>
    <col min="8713" max="8713" width="19.140625" customWidth="1"/>
    <col min="8714" max="8717" width="0" hidden="1" customWidth="1"/>
    <col min="8718" max="8718" width="11.42578125" customWidth="1"/>
    <col min="8719" max="8719" width="6.28515625" customWidth="1"/>
    <col min="8720" max="8722" width="6.42578125" customWidth="1"/>
    <col min="8962" max="8962" width="3.5703125" customWidth="1"/>
    <col min="8963" max="8963" width="5.28515625" customWidth="1"/>
    <col min="8964" max="8964" width="4.42578125" customWidth="1"/>
    <col min="8965" max="8965" width="3" customWidth="1"/>
    <col min="8966" max="8966" width="13.7109375" customWidth="1"/>
    <col min="8969" max="8969" width="19.140625" customWidth="1"/>
    <col min="8970" max="8973" width="0" hidden="1" customWidth="1"/>
    <col min="8974" max="8974" width="11.42578125" customWidth="1"/>
    <col min="8975" max="8975" width="6.28515625" customWidth="1"/>
    <col min="8976" max="8978" width="6.42578125" customWidth="1"/>
    <col min="9218" max="9218" width="3.5703125" customWidth="1"/>
    <col min="9219" max="9219" width="5.28515625" customWidth="1"/>
    <col min="9220" max="9220" width="4.42578125" customWidth="1"/>
    <col min="9221" max="9221" width="3" customWidth="1"/>
    <col min="9222" max="9222" width="13.7109375" customWidth="1"/>
    <col min="9225" max="9225" width="19.140625" customWidth="1"/>
    <col min="9226" max="9229" width="0" hidden="1" customWidth="1"/>
    <col min="9230" max="9230" width="11.42578125" customWidth="1"/>
    <col min="9231" max="9231" width="6.28515625" customWidth="1"/>
    <col min="9232" max="9234" width="6.42578125" customWidth="1"/>
    <col min="9474" max="9474" width="3.5703125" customWidth="1"/>
    <col min="9475" max="9475" width="5.28515625" customWidth="1"/>
    <col min="9476" max="9476" width="4.42578125" customWidth="1"/>
    <col min="9477" max="9477" width="3" customWidth="1"/>
    <col min="9478" max="9478" width="13.7109375" customWidth="1"/>
    <col min="9481" max="9481" width="19.140625" customWidth="1"/>
    <col min="9482" max="9485" width="0" hidden="1" customWidth="1"/>
    <col min="9486" max="9486" width="11.42578125" customWidth="1"/>
    <col min="9487" max="9487" width="6.28515625" customWidth="1"/>
    <col min="9488" max="9490" width="6.42578125" customWidth="1"/>
    <col min="9730" max="9730" width="3.5703125" customWidth="1"/>
    <col min="9731" max="9731" width="5.28515625" customWidth="1"/>
    <col min="9732" max="9732" width="4.42578125" customWidth="1"/>
    <col min="9733" max="9733" width="3" customWidth="1"/>
    <col min="9734" max="9734" width="13.7109375" customWidth="1"/>
    <col min="9737" max="9737" width="19.140625" customWidth="1"/>
    <col min="9738" max="9741" width="0" hidden="1" customWidth="1"/>
    <col min="9742" max="9742" width="11.42578125" customWidth="1"/>
    <col min="9743" max="9743" width="6.28515625" customWidth="1"/>
    <col min="9744" max="9746" width="6.42578125" customWidth="1"/>
    <col min="9986" max="9986" width="3.5703125" customWidth="1"/>
    <col min="9987" max="9987" width="5.28515625" customWidth="1"/>
    <col min="9988" max="9988" width="4.42578125" customWidth="1"/>
    <col min="9989" max="9989" width="3" customWidth="1"/>
    <col min="9990" max="9990" width="13.7109375" customWidth="1"/>
    <col min="9993" max="9993" width="19.140625" customWidth="1"/>
    <col min="9994" max="9997" width="0" hidden="1" customWidth="1"/>
    <col min="9998" max="9998" width="11.42578125" customWidth="1"/>
    <col min="9999" max="9999" width="6.28515625" customWidth="1"/>
    <col min="10000" max="10002" width="6.42578125" customWidth="1"/>
    <col min="10242" max="10242" width="3.5703125" customWidth="1"/>
    <col min="10243" max="10243" width="5.28515625" customWidth="1"/>
    <col min="10244" max="10244" width="4.42578125" customWidth="1"/>
    <col min="10245" max="10245" width="3" customWidth="1"/>
    <col min="10246" max="10246" width="13.7109375" customWidth="1"/>
    <col min="10249" max="10249" width="19.140625" customWidth="1"/>
    <col min="10250" max="10253" width="0" hidden="1" customWidth="1"/>
    <col min="10254" max="10254" width="11.42578125" customWidth="1"/>
    <col min="10255" max="10255" width="6.28515625" customWidth="1"/>
    <col min="10256" max="10258" width="6.42578125" customWidth="1"/>
    <col min="10498" max="10498" width="3.5703125" customWidth="1"/>
    <col min="10499" max="10499" width="5.28515625" customWidth="1"/>
    <col min="10500" max="10500" width="4.42578125" customWidth="1"/>
    <col min="10501" max="10501" width="3" customWidth="1"/>
    <col min="10502" max="10502" width="13.7109375" customWidth="1"/>
    <col min="10505" max="10505" width="19.140625" customWidth="1"/>
    <col min="10506" max="10509" width="0" hidden="1" customWidth="1"/>
    <col min="10510" max="10510" width="11.42578125" customWidth="1"/>
    <col min="10511" max="10511" width="6.28515625" customWidth="1"/>
    <col min="10512" max="10514" width="6.42578125" customWidth="1"/>
    <col min="10754" max="10754" width="3.5703125" customWidth="1"/>
    <col min="10755" max="10755" width="5.28515625" customWidth="1"/>
    <col min="10756" max="10756" width="4.42578125" customWidth="1"/>
    <col min="10757" max="10757" width="3" customWidth="1"/>
    <col min="10758" max="10758" width="13.7109375" customWidth="1"/>
    <col min="10761" max="10761" width="19.140625" customWidth="1"/>
    <col min="10762" max="10765" width="0" hidden="1" customWidth="1"/>
    <col min="10766" max="10766" width="11.42578125" customWidth="1"/>
    <col min="10767" max="10767" width="6.28515625" customWidth="1"/>
    <col min="10768" max="10770" width="6.42578125" customWidth="1"/>
    <col min="11010" max="11010" width="3.5703125" customWidth="1"/>
    <col min="11011" max="11011" width="5.28515625" customWidth="1"/>
    <col min="11012" max="11012" width="4.42578125" customWidth="1"/>
    <col min="11013" max="11013" width="3" customWidth="1"/>
    <col min="11014" max="11014" width="13.7109375" customWidth="1"/>
    <col min="11017" max="11017" width="19.140625" customWidth="1"/>
    <col min="11018" max="11021" width="0" hidden="1" customWidth="1"/>
    <col min="11022" max="11022" width="11.42578125" customWidth="1"/>
    <col min="11023" max="11023" width="6.28515625" customWidth="1"/>
    <col min="11024" max="11026" width="6.42578125" customWidth="1"/>
    <col min="11266" max="11266" width="3.5703125" customWidth="1"/>
    <col min="11267" max="11267" width="5.28515625" customWidth="1"/>
    <col min="11268" max="11268" width="4.42578125" customWidth="1"/>
    <col min="11269" max="11269" width="3" customWidth="1"/>
    <col min="11270" max="11270" width="13.7109375" customWidth="1"/>
    <col min="11273" max="11273" width="19.140625" customWidth="1"/>
    <col min="11274" max="11277" width="0" hidden="1" customWidth="1"/>
    <col min="11278" max="11278" width="11.42578125" customWidth="1"/>
    <col min="11279" max="11279" width="6.28515625" customWidth="1"/>
    <col min="11280" max="11282" width="6.42578125" customWidth="1"/>
    <col min="11522" max="11522" width="3.5703125" customWidth="1"/>
    <col min="11523" max="11523" width="5.28515625" customWidth="1"/>
    <col min="11524" max="11524" width="4.42578125" customWidth="1"/>
    <col min="11525" max="11525" width="3" customWidth="1"/>
    <col min="11526" max="11526" width="13.7109375" customWidth="1"/>
    <col min="11529" max="11529" width="19.140625" customWidth="1"/>
    <col min="11530" max="11533" width="0" hidden="1" customWidth="1"/>
    <col min="11534" max="11534" width="11.42578125" customWidth="1"/>
    <col min="11535" max="11535" width="6.28515625" customWidth="1"/>
    <col min="11536" max="11538" width="6.42578125" customWidth="1"/>
    <col min="11778" max="11778" width="3.5703125" customWidth="1"/>
    <col min="11779" max="11779" width="5.28515625" customWidth="1"/>
    <col min="11780" max="11780" width="4.42578125" customWidth="1"/>
    <col min="11781" max="11781" width="3" customWidth="1"/>
    <col min="11782" max="11782" width="13.7109375" customWidth="1"/>
    <col min="11785" max="11785" width="19.140625" customWidth="1"/>
    <col min="11786" max="11789" width="0" hidden="1" customWidth="1"/>
    <col min="11790" max="11790" width="11.42578125" customWidth="1"/>
    <col min="11791" max="11791" width="6.28515625" customWidth="1"/>
    <col min="11792" max="11794" width="6.42578125" customWidth="1"/>
    <col min="12034" max="12034" width="3.5703125" customWidth="1"/>
    <col min="12035" max="12035" width="5.28515625" customWidth="1"/>
    <col min="12036" max="12036" width="4.42578125" customWidth="1"/>
    <col min="12037" max="12037" width="3" customWidth="1"/>
    <col min="12038" max="12038" width="13.7109375" customWidth="1"/>
    <col min="12041" max="12041" width="19.140625" customWidth="1"/>
    <col min="12042" max="12045" width="0" hidden="1" customWidth="1"/>
    <col min="12046" max="12046" width="11.42578125" customWidth="1"/>
    <col min="12047" max="12047" width="6.28515625" customWidth="1"/>
    <col min="12048" max="12050" width="6.42578125" customWidth="1"/>
    <col min="12290" max="12290" width="3.5703125" customWidth="1"/>
    <col min="12291" max="12291" width="5.28515625" customWidth="1"/>
    <col min="12292" max="12292" width="4.42578125" customWidth="1"/>
    <col min="12293" max="12293" width="3" customWidth="1"/>
    <col min="12294" max="12294" width="13.7109375" customWidth="1"/>
    <col min="12297" max="12297" width="19.140625" customWidth="1"/>
    <col min="12298" max="12301" width="0" hidden="1" customWidth="1"/>
    <col min="12302" max="12302" width="11.42578125" customWidth="1"/>
    <col min="12303" max="12303" width="6.28515625" customWidth="1"/>
    <col min="12304" max="12306" width="6.42578125" customWidth="1"/>
    <col min="12546" max="12546" width="3.5703125" customWidth="1"/>
    <col min="12547" max="12547" width="5.28515625" customWidth="1"/>
    <col min="12548" max="12548" width="4.42578125" customWidth="1"/>
    <col min="12549" max="12549" width="3" customWidth="1"/>
    <col min="12550" max="12550" width="13.7109375" customWidth="1"/>
    <col min="12553" max="12553" width="19.140625" customWidth="1"/>
    <col min="12554" max="12557" width="0" hidden="1" customWidth="1"/>
    <col min="12558" max="12558" width="11.42578125" customWidth="1"/>
    <col min="12559" max="12559" width="6.28515625" customWidth="1"/>
    <col min="12560" max="12562" width="6.42578125" customWidth="1"/>
    <col min="12802" max="12802" width="3.5703125" customWidth="1"/>
    <col min="12803" max="12803" width="5.28515625" customWidth="1"/>
    <col min="12804" max="12804" width="4.42578125" customWidth="1"/>
    <col min="12805" max="12805" width="3" customWidth="1"/>
    <col min="12806" max="12806" width="13.7109375" customWidth="1"/>
    <col min="12809" max="12809" width="19.140625" customWidth="1"/>
    <col min="12810" max="12813" width="0" hidden="1" customWidth="1"/>
    <col min="12814" max="12814" width="11.42578125" customWidth="1"/>
    <col min="12815" max="12815" width="6.28515625" customWidth="1"/>
    <col min="12816" max="12818" width="6.42578125" customWidth="1"/>
    <col min="13058" max="13058" width="3.5703125" customWidth="1"/>
    <col min="13059" max="13059" width="5.28515625" customWidth="1"/>
    <col min="13060" max="13060" width="4.42578125" customWidth="1"/>
    <col min="13061" max="13061" width="3" customWidth="1"/>
    <col min="13062" max="13062" width="13.7109375" customWidth="1"/>
    <col min="13065" max="13065" width="19.140625" customWidth="1"/>
    <col min="13066" max="13069" width="0" hidden="1" customWidth="1"/>
    <col min="13070" max="13070" width="11.42578125" customWidth="1"/>
    <col min="13071" max="13071" width="6.28515625" customWidth="1"/>
    <col min="13072" max="13074" width="6.42578125" customWidth="1"/>
    <col min="13314" max="13314" width="3.5703125" customWidth="1"/>
    <col min="13315" max="13315" width="5.28515625" customWidth="1"/>
    <col min="13316" max="13316" width="4.42578125" customWidth="1"/>
    <col min="13317" max="13317" width="3" customWidth="1"/>
    <col min="13318" max="13318" width="13.7109375" customWidth="1"/>
    <col min="13321" max="13321" width="19.140625" customWidth="1"/>
    <col min="13322" max="13325" width="0" hidden="1" customWidth="1"/>
    <col min="13326" max="13326" width="11.42578125" customWidth="1"/>
    <col min="13327" max="13327" width="6.28515625" customWidth="1"/>
    <col min="13328" max="13330" width="6.42578125" customWidth="1"/>
    <col min="13570" max="13570" width="3.5703125" customWidth="1"/>
    <col min="13571" max="13571" width="5.28515625" customWidth="1"/>
    <col min="13572" max="13572" width="4.42578125" customWidth="1"/>
    <col min="13573" max="13573" width="3" customWidth="1"/>
    <col min="13574" max="13574" width="13.7109375" customWidth="1"/>
    <col min="13577" max="13577" width="19.140625" customWidth="1"/>
    <col min="13578" max="13581" width="0" hidden="1" customWidth="1"/>
    <col min="13582" max="13582" width="11.42578125" customWidth="1"/>
    <col min="13583" max="13583" width="6.28515625" customWidth="1"/>
    <col min="13584" max="13586" width="6.42578125" customWidth="1"/>
    <col min="13826" max="13826" width="3.5703125" customWidth="1"/>
    <col min="13827" max="13827" width="5.28515625" customWidth="1"/>
    <col min="13828" max="13828" width="4.42578125" customWidth="1"/>
    <col min="13829" max="13829" width="3" customWidth="1"/>
    <col min="13830" max="13830" width="13.7109375" customWidth="1"/>
    <col min="13833" max="13833" width="19.140625" customWidth="1"/>
    <col min="13834" max="13837" width="0" hidden="1" customWidth="1"/>
    <col min="13838" max="13838" width="11.42578125" customWidth="1"/>
    <col min="13839" max="13839" width="6.28515625" customWidth="1"/>
    <col min="13840" max="13842" width="6.42578125" customWidth="1"/>
    <col min="14082" max="14082" width="3.5703125" customWidth="1"/>
    <col min="14083" max="14083" width="5.28515625" customWidth="1"/>
    <col min="14084" max="14084" width="4.42578125" customWidth="1"/>
    <col min="14085" max="14085" width="3" customWidth="1"/>
    <col min="14086" max="14086" width="13.7109375" customWidth="1"/>
    <col min="14089" max="14089" width="19.140625" customWidth="1"/>
    <col min="14090" max="14093" width="0" hidden="1" customWidth="1"/>
    <col min="14094" max="14094" width="11.42578125" customWidth="1"/>
    <col min="14095" max="14095" width="6.28515625" customWidth="1"/>
    <col min="14096" max="14098" width="6.42578125" customWidth="1"/>
    <col min="14338" max="14338" width="3.5703125" customWidth="1"/>
    <col min="14339" max="14339" width="5.28515625" customWidth="1"/>
    <col min="14340" max="14340" width="4.42578125" customWidth="1"/>
    <col min="14341" max="14341" width="3" customWidth="1"/>
    <col min="14342" max="14342" width="13.7109375" customWidth="1"/>
    <col min="14345" max="14345" width="19.140625" customWidth="1"/>
    <col min="14346" max="14349" width="0" hidden="1" customWidth="1"/>
    <col min="14350" max="14350" width="11.42578125" customWidth="1"/>
    <col min="14351" max="14351" width="6.28515625" customWidth="1"/>
    <col min="14352" max="14354" width="6.42578125" customWidth="1"/>
    <col min="14594" max="14594" width="3.5703125" customWidth="1"/>
    <col min="14595" max="14595" width="5.28515625" customWidth="1"/>
    <col min="14596" max="14596" width="4.42578125" customWidth="1"/>
    <col min="14597" max="14597" width="3" customWidth="1"/>
    <col min="14598" max="14598" width="13.7109375" customWidth="1"/>
    <col min="14601" max="14601" width="19.140625" customWidth="1"/>
    <col min="14602" max="14605" width="0" hidden="1" customWidth="1"/>
    <col min="14606" max="14606" width="11.42578125" customWidth="1"/>
    <col min="14607" max="14607" width="6.28515625" customWidth="1"/>
    <col min="14608" max="14610" width="6.42578125" customWidth="1"/>
    <col min="14850" max="14850" width="3.5703125" customWidth="1"/>
    <col min="14851" max="14851" width="5.28515625" customWidth="1"/>
    <col min="14852" max="14852" width="4.42578125" customWidth="1"/>
    <col min="14853" max="14853" width="3" customWidth="1"/>
    <col min="14854" max="14854" width="13.7109375" customWidth="1"/>
    <col min="14857" max="14857" width="19.140625" customWidth="1"/>
    <col min="14858" max="14861" width="0" hidden="1" customWidth="1"/>
    <col min="14862" max="14862" width="11.42578125" customWidth="1"/>
    <col min="14863" max="14863" width="6.28515625" customWidth="1"/>
    <col min="14864" max="14866" width="6.42578125" customWidth="1"/>
    <col min="15106" max="15106" width="3.5703125" customWidth="1"/>
    <col min="15107" max="15107" width="5.28515625" customWidth="1"/>
    <col min="15108" max="15108" width="4.42578125" customWidth="1"/>
    <col min="15109" max="15109" width="3" customWidth="1"/>
    <col min="15110" max="15110" width="13.7109375" customWidth="1"/>
    <col min="15113" max="15113" width="19.140625" customWidth="1"/>
    <col min="15114" max="15117" width="0" hidden="1" customWidth="1"/>
    <col min="15118" max="15118" width="11.42578125" customWidth="1"/>
    <col min="15119" max="15119" width="6.28515625" customWidth="1"/>
    <col min="15120" max="15122" width="6.42578125" customWidth="1"/>
    <col min="15362" max="15362" width="3.5703125" customWidth="1"/>
    <col min="15363" max="15363" width="5.28515625" customWidth="1"/>
    <col min="15364" max="15364" width="4.42578125" customWidth="1"/>
    <col min="15365" max="15365" width="3" customWidth="1"/>
    <col min="15366" max="15366" width="13.7109375" customWidth="1"/>
    <col min="15369" max="15369" width="19.140625" customWidth="1"/>
    <col min="15370" max="15373" width="0" hidden="1" customWidth="1"/>
    <col min="15374" max="15374" width="11.42578125" customWidth="1"/>
    <col min="15375" max="15375" width="6.28515625" customWidth="1"/>
    <col min="15376" max="15378" width="6.42578125" customWidth="1"/>
    <col min="15618" max="15618" width="3.5703125" customWidth="1"/>
    <col min="15619" max="15619" width="5.28515625" customWidth="1"/>
    <col min="15620" max="15620" width="4.42578125" customWidth="1"/>
    <col min="15621" max="15621" width="3" customWidth="1"/>
    <col min="15622" max="15622" width="13.7109375" customWidth="1"/>
    <col min="15625" max="15625" width="19.140625" customWidth="1"/>
    <col min="15626" max="15629" width="0" hidden="1" customWidth="1"/>
    <col min="15630" max="15630" width="11.42578125" customWidth="1"/>
    <col min="15631" max="15631" width="6.28515625" customWidth="1"/>
    <col min="15632" max="15634" width="6.42578125" customWidth="1"/>
    <col min="15874" max="15874" width="3.5703125" customWidth="1"/>
    <col min="15875" max="15875" width="5.28515625" customWidth="1"/>
    <col min="15876" max="15876" width="4.42578125" customWidth="1"/>
    <col min="15877" max="15877" width="3" customWidth="1"/>
    <col min="15878" max="15878" width="13.7109375" customWidth="1"/>
    <col min="15881" max="15881" width="19.140625" customWidth="1"/>
    <col min="15882" max="15885" width="0" hidden="1" customWidth="1"/>
    <col min="15886" max="15886" width="11.42578125" customWidth="1"/>
    <col min="15887" max="15887" width="6.28515625" customWidth="1"/>
    <col min="15888" max="15890" width="6.42578125" customWidth="1"/>
    <col min="16130" max="16130" width="3.5703125" customWidth="1"/>
    <col min="16131" max="16131" width="5.28515625" customWidth="1"/>
    <col min="16132" max="16132" width="4.42578125" customWidth="1"/>
    <col min="16133" max="16133" width="3" customWidth="1"/>
    <col min="16134" max="16134" width="13.7109375" customWidth="1"/>
    <col min="16137" max="16137" width="19.140625" customWidth="1"/>
    <col min="16138" max="16141" width="0" hidden="1" customWidth="1"/>
    <col min="16142" max="16142" width="11.42578125" customWidth="1"/>
    <col min="16143" max="16143" width="6.28515625" customWidth="1"/>
    <col min="16144" max="16146" width="6.42578125" customWidth="1"/>
  </cols>
  <sheetData>
    <row r="2" spans="2:17" x14ac:dyDescent="0.25">
      <c r="B2" s="810"/>
      <c r="C2" s="810"/>
      <c r="D2" s="810"/>
      <c r="E2" s="810"/>
      <c r="F2" s="811" t="s">
        <v>149</v>
      </c>
      <c r="G2" s="811"/>
      <c r="H2" s="811"/>
      <c r="I2" s="811"/>
      <c r="J2" s="811"/>
      <c r="K2" s="811"/>
      <c r="L2" s="811"/>
      <c r="M2" s="811"/>
      <c r="N2" s="811"/>
      <c r="O2" s="811"/>
      <c r="P2" s="811"/>
      <c r="Q2" s="811"/>
    </row>
    <row r="3" spans="2:17" x14ac:dyDescent="0.25">
      <c r="B3" s="810"/>
      <c r="C3" s="810"/>
      <c r="D3" s="810"/>
      <c r="E3" s="810"/>
      <c r="F3" s="811" t="s">
        <v>150</v>
      </c>
      <c r="G3" s="811"/>
      <c r="H3" s="811"/>
      <c r="I3" s="811"/>
      <c r="J3" s="811"/>
      <c r="K3" s="811"/>
      <c r="L3" s="811"/>
      <c r="M3" s="811"/>
      <c r="N3" s="811"/>
      <c r="O3" s="811"/>
      <c r="P3" s="811"/>
      <c r="Q3" s="811"/>
    </row>
    <row r="4" spans="2:17" x14ac:dyDescent="0.25">
      <c r="B4" s="810"/>
      <c r="C4" s="810"/>
      <c r="D4" s="810"/>
      <c r="E4" s="810"/>
      <c r="F4" s="812" t="s">
        <v>190</v>
      </c>
      <c r="G4" s="812"/>
      <c r="H4" s="812"/>
      <c r="I4" s="812"/>
      <c r="J4" s="812"/>
      <c r="K4" s="812"/>
      <c r="L4" s="812"/>
      <c r="M4" s="812"/>
      <c r="N4" s="812"/>
      <c r="O4" s="812"/>
      <c r="P4" s="811"/>
      <c r="Q4" s="811"/>
    </row>
    <row r="5" spans="2:17" x14ac:dyDescent="0.25">
      <c r="B5" s="810"/>
      <c r="C5" s="810"/>
      <c r="D5" s="810"/>
      <c r="E5" s="810"/>
      <c r="F5" s="813" t="s">
        <v>191</v>
      </c>
      <c r="G5" s="814"/>
      <c r="H5" s="814"/>
      <c r="I5" s="814"/>
      <c r="J5" s="814"/>
      <c r="K5" s="814"/>
      <c r="L5" s="814"/>
      <c r="M5" s="815"/>
      <c r="N5" s="816" t="s">
        <v>192</v>
      </c>
      <c r="O5" s="817"/>
      <c r="P5" s="811"/>
      <c r="Q5" s="811"/>
    </row>
    <row r="6" spans="2:17" x14ac:dyDescent="0.25">
      <c r="B6" s="810"/>
      <c r="C6" s="810"/>
      <c r="D6" s="810"/>
      <c r="E6" s="810"/>
      <c r="F6" s="818" t="s">
        <v>193</v>
      </c>
      <c r="G6" s="818"/>
      <c r="H6" s="818"/>
      <c r="I6" s="818"/>
      <c r="J6" s="818"/>
      <c r="K6" s="818"/>
      <c r="L6" s="818"/>
      <c r="M6" s="818"/>
      <c r="N6" s="819" t="s">
        <v>173</v>
      </c>
      <c r="O6" s="820"/>
      <c r="P6" s="811"/>
      <c r="Q6" s="811"/>
    </row>
    <row r="7" spans="2:17" x14ac:dyDescent="0.25">
      <c r="B7" s="807" t="s">
        <v>194</v>
      </c>
      <c r="C7" s="807"/>
      <c r="D7" s="807"/>
      <c r="E7" s="807"/>
      <c r="F7" s="807"/>
      <c r="G7" s="807"/>
      <c r="H7" s="807"/>
      <c r="I7" s="807"/>
      <c r="J7" s="807"/>
      <c r="K7" s="807"/>
      <c r="L7" s="807"/>
      <c r="M7" s="807"/>
      <c r="N7" s="807"/>
      <c r="O7" s="807"/>
      <c r="P7" s="807"/>
      <c r="Q7" s="807"/>
    </row>
    <row r="8" spans="2:17" x14ac:dyDescent="0.25">
      <c r="B8" s="808" t="s">
        <v>71</v>
      </c>
      <c r="C8" s="808"/>
      <c r="D8" s="808"/>
      <c r="E8" s="808"/>
      <c r="F8" s="809" t="s">
        <v>195</v>
      </c>
      <c r="G8" s="808" t="s">
        <v>21</v>
      </c>
      <c r="H8" s="808"/>
      <c r="I8" s="809" t="s">
        <v>196</v>
      </c>
      <c r="J8" s="809"/>
      <c r="K8" s="809"/>
      <c r="L8" s="809"/>
      <c r="M8" s="809"/>
      <c r="N8" s="809"/>
      <c r="O8" s="809"/>
      <c r="P8" s="809"/>
      <c r="Q8" s="809"/>
    </row>
    <row r="9" spans="2:17" x14ac:dyDescent="0.25">
      <c r="B9" s="808"/>
      <c r="C9" s="808"/>
      <c r="D9" s="808"/>
      <c r="E9" s="808"/>
      <c r="F9" s="809"/>
      <c r="G9" s="808"/>
      <c r="H9" s="808"/>
      <c r="I9" s="809"/>
      <c r="J9" s="809"/>
      <c r="K9" s="809"/>
      <c r="L9" s="809"/>
      <c r="M9" s="809"/>
      <c r="N9" s="809"/>
      <c r="O9" s="809"/>
      <c r="P9" s="809"/>
      <c r="Q9" s="809"/>
    </row>
    <row r="10" spans="2:17" ht="33" customHeight="1" x14ac:dyDescent="0.25">
      <c r="B10" s="828">
        <v>43131</v>
      </c>
      <c r="C10" s="829"/>
      <c r="D10" s="829"/>
      <c r="E10" s="830"/>
      <c r="F10" s="254" t="s">
        <v>885</v>
      </c>
      <c r="G10" s="831" t="s">
        <v>886</v>
      </c>
      <c r="H10" s="832"/>
      <c r="I10" s="825"/>
      <c r="J10" s="826"/>
      <c r="K10" s="826"/>
      <c r="L10" s="826"/>
      <c r="M10" s="826"/>
      <c r="N10" s="826"/>
      <c r="O10" s="826"/>
      <c r="P10" s="826"/>
      <c r="Q10" s="827"/>
    </row>
    <row r="11" spans="2:17" ht="36" customHeight="1" x14ac:dyDescent="0.25">
      <c r="B11" s="821">
        <v>43230</v>
      </c>
      <c r="C11" s="822"/>
      <c r="D11" s="822"/>
      <c r="E11" s="822"/>
      <c r="F11" s="242" t="s">
        <v>996</v>
      </c>
      <c r="G11" s="823" t="s">
        <v>997</v>
      </c>
      <c r="H11" s="823"/>
      <c r="I11" s="825"/>
      <c r="J11" s="826"/>
      <c r="K11" s="826"/>
      <c r="L11" s="826"/>
      <c r="M11" s="826"/>
      <c r="N11" s="826"/>
      <c r="O11" s="826"/>
      <c r="P11" s="826"/>
      <c r="Q11" s="827"/>
    </row>
    <row r="12" spans="2:17" ht="72" customHeight="1" x14ac:dyDescent="0.25">
      <c r="B12" s="821"/>
      <c r="C12" s="822"/>
      <c r="D12" s="822"/>
      <c r="E12" s="822"/>
      <c r="F12" s="242"/>
      <c r="G12" s="823"/>
      <c r="H12" s="823"/>
      <c r="I12" s="825"/>
      <c r="J12" s="826"/>
      <c r="K12" s="826"/>
      <c r="L12" s="826"/>
      <c r="M12" s="826"/>
      <c r="N12" s="826"/>
      <c r="O12" s="826"/>
      <c r="P12" s="826"/>
      <c r="Q12" s="827"/>
    </row>
    <row r="13" spans="2:17" ht="43.5" customHeight="1" x14ac:dyDescent="0.25">
      <c r="B13" s="821"/>
      <c r="C13" s="822"/>
      <c r="D13" s="822"/>
      <c r="E13" s="822"/>
      <c r="F13" s="242"/>
      <c r="G13" s="823"/>
      <c r="H13" s="823"/>
      <c r="I13" s="824"/>
      <c r="J13" s="824"/>
      <c r="K13" s="824"/>
      <c r="L13" s="824"/>
      <c r="M13" s="824"/>
      <c r="N13" s="824"/>
      <c r="O13" s="824"/>
      <c r="P13" s="824"/>
      <c r="Q13" s="824"/>
    </row>
    <row r="14" spans="2:17" ht="58.5" customHeight="1" x14ac:dyDescent="0.25">
      <c r="B14" s="821"/>
      <c r="C14" s="822"/>
      <c r="D14" s="822"/>
      <c r="E14" s="822"/>
      <c r="F14" s="242"/>
      <c r="G14" s="823"/>
      <c r="H14" s="823"/>
      <c r="I14" s="824"/>
      <c r="J14" s="824"/>
      <c r="K14" s="824"/>
      <c r="L14" s="824"/>
      <c r="M14" s="824"/>
      <c r="N14" s="824"/>
      <c r="O14" s="824"/>
      <c r="P14" s="824"/>
      <c r="Q14" s="824"/>
    </row>
    <row r="15" spans="2:17" ht="30" customHeight="1" x14ac:dyDescent="0.25">
      <c r="B15" s="821"/>
      <c r="C15" s="822"/>
      <c r="D15" s="822"/>
      <c r="E15" s="822"/>
      <c r="F15" s="242"/>
      <c r="G15" s="823"/>
      <c r="H15" s="823"/>
      <c r="I15" s="824"/>
      <c r="J15" s="824"/>
      <c r="K15" s="824"/>
      <c r="L15" s="824"/>
      <c r="M15" s="824"/>
      <c r="N15" s="824"/>
      <c r="O15" s="824"/>
      <c r="P15" s="824"/>
      <c r="Q15" s="824"/>
    </row>
    <row r="16" spans="2:17" ht="57" customHeight="1" x14ac:dyDescent="0.25">
      <c r="B16" s="821"/>
      <c r="C16" s="822"/>
      <c r="D16" s="822"/>
      <c r="E16" s="822"/>
      <c r="F16" s="267"/>
      <c r="G16" s="823"/>
      <c r="H16" s="823"/>
      <c r="I16" s="824"/>
      <c r="J16" s="824"/>
      <c r="K16" s="824"/>
      <c r="L16" s="824"/>
      <c r="M16" s="824"/>
      <c r="N16" s="824"/>
      <c r="O16" s="824"/>
      <c r="P16" s="824"/>
      <c r="Q16" s="824"/>
    </row>
    <row r="17" spans="2:17" x14ac:dyDescent="0.25">
      <c r="B17" s="824"/>
      <c r="C17" s="824"/>
      <c r="D17" s="824"/>
      <c r="E17" s="824"/>
      <c r="F17" s="243"/>
      <c r="G17" s="824"/>
      <c r="H17" s="824"/>
      <c r="I17" s="824"/>
      <c r="J17" s="824"/>
      <c r="K17" s="824"/>
      <c r="L17" s="824"/>
      <c r="M17" s="824"/>
      <c r="N17" s="824"/>
      <c r="O17" s="824"/>
      <c r="P17" s="824"/>
      <c r="Q17" s="824"/>
    </row>
    <row r="18" spans="2:17" x14ac:dyDescent="0.25">
      <c r="B18" s="824"/>
      <c r="C18" s="824"/>
      <c r="D18" s="824"/>
      <c r="E18" s="824"/>
      <c r="F18" s="243"/>
      <c r="G18" s="824"/>
      <c r="H18" s="824"/>
      <c r="I18" s="824"/>
      <c r="J18" s="824"/>
      <c r="K18" s="824"/>
      <c r="L18" s="824"/>
      <c r="M18" s="824"/>
      <c r="N18" s="824"/>
      <c r="O18" s="824"/>
      <c r="P18" s="824"/>
      <c r="Q18" s="824"/>
    </row>
    <row r="19" spans="2:17" x14ac:dyDescent="0.25">
      <c r="B19" s="824"/>
      <c r="C19" s="824"/>
      <c r="D19" s="824"/>
      <c r="E19" s="824"/>
      <c r="F19" s="243"/>
      <c r="G19" s="824"/>
      <c r="H19" s="824"/>
      <c r="I19" s="824"/>
      <c r="J19" s="824"/>
      <c r="K19" s="824"/>
      <c r="L19" s="824"/>
      <c r="M19" s="824"/>
      <c r="N19" s="824"/>
      <c r="O19" s="824"/>
      <c r="P19" s="824"/>
      <c r="Q19" s="824"/>
    </row>
    <row r="20" spans="2:17" x14ac:dyDescent="0.25">
      <c r="B20" s="808"/>
      <c r="C20" s="808"/>
      <c r="D20" s="808"/>
      <c r="E20" s="808"/>
      <c r="F20" s="94"/>
      <c r="G20" s="808"/>
      <c r="H20" s="808"/>
      <c r="I20" s="808"/>
      <c r="J20" s="808"/>
      <c r="K20" s="808"/>
      <c r="L20" s="808"/>
      <c r="M20" s="808"/>
      <c r="N20" s="808"/>
      <c r="O20" s="808"/>
      <c r="P20" s="808"/>
      <c r="Q20" s="808"/>
    </row>
    <row r="21" spans="2:17" x14ac:dyDescent="0.25">
      <c r="B21" s="808"/>
      <c r="C21" s="808"/>
      <c r="D21" s="808"/>
      <c r="E21" s="808"/>
      <c r="F21" s="94"/>
      <c r="G21" s="808"/>
      <c r="H21" s="808"/>
      <c r="I21" s="808"/>
      <c r="J21" s="808"/>
      <c r="K21" s="808"/>
      <c r="L21" s="808"/>
      <c r="M21" s="808"/>
      <c r="N21" s="808"/>
      <c r="O21" s="808"/>
      <c r="P21" s="808"/>
      <c r="Q21" s="808"/>
    </row>
    <row r="22" spans="2:17" x14ac:dyDescent="0.25">
      <c r="B22" s="808"/>
      <c r="C22" s="808"/>
      <c r="D22" s="808"/>
      <c r="E22" s="808"/>
      <c r="F22" s="94"/>
      <c r="G22" s="808"/>
      <c r="H22" s="808"/>
      <c r="I22" s="808"/>
      <c r="J22" s="808"/>
      <c r="K22" s="808"/>
      <c r="L22" s="808"/>
      <c r="M22" s="808"/>
      <c r="N22" s="808"/>
      <c r="O22" s="808"/>
      <c r="P22" s="808"/>
      <c r="Q22" s="808"/>
    </row>
    <row r="23" spans="2:17" x14ac:dyDescent="0.25">
      <c r="B23" s="808"/>
      <c r="C23" s="808"/>
      <c r="D23" s="808"/>
      <c r="E23" s="808"/>
      <c r="F23" s="94"/>
      <c r="G23" s="808"/>
      <c r="H23" s="808"/>
      <c r="I23" s="808"/>
      <c r="J23" s="808"/>
      <c r="K23" s="808"/>
      <c r="L23" s="808"/>
      <c r="M23" s="808"/>
      <c r="N23" s="808"/>
      <c r="O23" s="808"/>
      <c r="P23" s="808"/>
      <c r="Q23" s="808"/>
    </row>
    <row r="24" spans="2:17" x14ac:dyDescent="0.25">
      <c r="B24" s="808"/>
      <c r="C24" s="808"/>
      <c r="D24" s="808"/>
      <c r="E24" s="808"/>
      <c r="F24" s="94"/>
      <c r="G24" s="808"/>
      <c r="H24" s="808"/>
      <c r="I24" s="808"/>
      <c r="J24" s="808"/>
      <c r="K24" s="808"/>
      <c r="L24" s="808"/>
      <c r="M24" s="808"/>
      <c r="N24" s="808"/>
      <c r="O24" s="808"/>
      <c r="P24" s="808"/>
      <c r="Q24" s="808"/>
    </row>
    <row r="25" spans="2:17" x14ac:dyDescent="0.25">
      <c r="B25" s="808"/>
      <c r="C25" s="808"/>
      <c r="D25" s="808"/>
      <c r="E25" s="808"/>
      <c r="F25" s="94"/>
      <c r="G25" s="808"/>
      <c r="H25" s="808"/>
      <c r="I25" s="808"/>
      <c r="J25" s="808"/>
      <c r="K25" s="808"/>
      <c r="L25" s="808"/>
      <c r="M25" s="808"/>
      <c r="N25" s="808"/>
      <c r="O25" s="808"/>
      <c r="P25" s="808"/>
      <c r="Q25" s="808"/>
    </row>
    <row r="26" spans="2:17" x14ac:dyDescent="0.25">
      <c r="B26" s="808"/>
      <c r="C26" s="808"/>
      <c r="D26" s="808"/>
      <c r="E26" s="808"/>
      <c r="F26" s="94"/>
      <c r="G26" s="808"/>
      <c r="H26" s="808"/>
      <c r="I26" s="808"/>
      <c r="J26" s="808"/>
      <c r="K26" s="808"/>
      <c r="L26" s="808"/>
      <c r="M26" s="808"/>
      <c r="N26" s="808"/>
      <c r="O26" s="808"/>
      <c r="P26" s="808"/>
      <c r="Q26" s="808"/>
    </row>
    <row r="27" spans="2:17" x14ac:dyDescent="0.25">
      <c r="B27" s="808"/>
      <c r="C27" s="808"/>
      <c r="D27" s="808"/>
      <c r="E27" s="808"/>
      <c r="F27" s="94"/>
      <c r="G27" s="808"/>
      <c r="H27" s="808"/>
      <c r="I27" s="808"/>
      <c r="J27" s="808"/>
      <c r="K27" s="808"/>
      <c r="L27" s="808"/>
      <c r="M27" s="808"/>
      <c r="N27" s="808"/>
      <c r="O27" s="808"/>
      <c r="P27" s="808"/>
      <c r="Q27" s="808"/>
    </row>
    <row r="28" spans="2:17" x14ac:dyDescent="0.25">
      <c r="B28" s="808"/>
      <c r="C28" s="808"/>
      <c r="D28" s="808"/>
      <c r="E28" s="808"/>
      <c r="F28" s="94"/>
      <c r="G28" s="808"/>
      <c r="H28" s="808"/>
      <c r="I28" s="808"/>
      <c r="J28" s="808"/>
      <c r="K28" s="808"/>
      <c r="L28" s="808"/>
      <c r="M28" s="808"/>
      <c r="N28" s="808"/>
      <c r="O28" s="808"/>
      <c r="P28" s="808"/>
      <c r="Q28" s="808"/>
    </row>
    <row r="29" spans="2:17" x14ac:dyDescent="0.25">
      <c r="B29" s="808"/>
      <c r="C29" s="808"/>
      <c r="D29" s="808"/>
      <c r="E29" s="808"/>
      <c r="F29" s="94"/>
      <c r="G29" s="808"/>
      <c r="H29" s="808"/>
      <c r="I29" s="808"/>
      <c r="J29" s="808"/>
      <c r="K29" s="808"/>
      <c r="L29" s="808"/>
      <c r="M29" s="808"/>
      <c r="N29" s="808"/>
      <c r="O29" s="808"/>
      <c r="P29" s="808"/>
      <c r="Q29" s="808"/>
    </row>
  </sheetData>
  <mergeCells count="74">
    <mergeCell ref="I10:Q10"/>
    <mergeCell ref="I11:Q11"/>
    <mergeCell ref="I12:Q12"/>
    <mergeCell ref="B10:E10"/>
    <mergeCell ref="B11:E11"/>
    <mergeCell ref="B12:E12"/>
    <mergeCell ref="G10:H10"/>
    <mergeCell ref="G11:H11"/>
    <mergeCell ref="G12:H12"/>
    <mergeCell ref="B29:E29"/>
    <mergeCell ref="G29:H29"/>
    <mergeCell ref="I29:Q29"/>
    <mergeCell ref="B27:E27"/>
    <mergeCell ref="G27:H27"/>
    <mergeCell ref="I27:Q27"/>
    <mergeCell ref="B28:E28"/>
    <mergeCell ref="G28:H28"/>
    <mergeCell ref="I28:Q28"/>
    <mergeCell ref="B25:E25"/>
    <mergeCell ref="G25:H25"/>
    <mergeCell ref="I25:Q25"/>
    <mergeCell ref="B26:E26"/>
    <mergeCell ref="G26:H26"/>
    <mergeCell ref="I26:Q26"/>
    <mergeCell ref="B23:E23"/>
    <mergeCell ref="G23:H23"/>
    <mergeCell ref="I23:Q23"/>
    <mergeCell ref="B24:E24"/>
    <mergeCell ref="G24:H24"/>
    <mergeCell ref="I24:Q24"/>
    <mergeCell ref="B21:E21"/>
    <mergeCell ref="G21:H21"/>
    <mergeCell ref="I21:Q21"/>
    <mergeCell ref="B22:E22"/>
    <mergeCell ref="G22:H22"/>
    <mergeCell ref="I22:Q22"/>
    <mergeCell ref="B19:E19"/>
    <mergeCell ref="G19:H19"/>
    <mergeCell ref="I19:Q19"/>
    <mergeCell ref="B20:E20"/>
    <mergeCell ref="G20:H20"/>
    <mergeCell ref="I20:Q20"/>
    <mergeCell ref="B17:E17"/>
    <mergeCell ref="G17:H17"/>
    <mergeCell ref="I17:Q17"/>
    <mergeCell ref="B18:E18"/>
    <mergeCell ref="G18:H18"/>
    <mergeCell ref="I18:Q18"/>
    <mergeCell ref="B13:E13"/>
    <mergeCell ref="G13:H13"/>
    <mergeCell ref="I13:Q13"/>
    <mergeCell ref="B16:E16"/>
    <mergeCell ref="G16:H16"/>
    <mergeCell ref="I16:Q16"/>
    <mergeCell ref="B14:E14"/>
    <mergeCell ref="G14:H14"/>
    <mergeCell ref="I14:Q14"/>
    <mergeCell ref="B15:E15"/>
    <mergeCell ref="G15:H15"/>
    <mergeCell ref="I15:Q15"/>
    <mergeCell ref="B7:Q7"/>
    <mergeCell ref="B8:E9"/>
    <mergeCell ref="F8:F9"/>
    <mergeCell ref="G8:H9"/>
    <mergeCell ref="B2:E6"/>
    <mergeCell ref="F2:O2"/>
    <mergeCell ref="P2:Q6"/>
    <mergeCell ref="F3:O3"/>
    <mergeCell ref="F4:O4"/>
    <mergeCell ref="F5:M5"/>
    <mergeCell ref="N5:O5"/>
    <mergeCell ref="F6:M6"/>
    <mergeCell ref="N6:O6"/>
    <mergeCell ref="I8:Q9"/>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O250"/>
  <sheetViews>
    <sheetView tabSelected="1" topLeftCell="AA233" zoomScaleNormal="100" zoomScaleSheetLayoutView="110" workbookViewId="0">
      <selection activeCell="AK228" sqref="AK228"/>
    </sheetView>
  </sheetViews>
  <sheetFormatPr baseColWidth="10" defaultRowHeight="20.25" customHeight="1" x14ac:dyDescent="0.2"/>
  <cols>
    <col min="1" max="1" width="7.85546875" style="22" customWidth="1"/>
    <col min="2" max="2" width="20.28515625" style="22" customWidth="1"/>
    <col min="3" max="3" width="6.7109375" style="22" customWidth="1"/>
    <col min="4" max="4" width="18.5703125" style="22" customWidth="1"/>
    <col min="5" max="5" width="21.140625" style="22" customWidth="1"/>
    <col min="6" max="6" width="26.140625" style="22" customWidth="1"/>
    <col min="7" max="7" width="17.7109375" style="22" customWidth="1"/>
    <col min="8" max="8" width="26.7109375" style="22" customWidth="1"/>
    <col min="9" max="9" width="17.5703125" style="22" customWidth="1"/>
    <col min="10" max="10" width="21.7109375" style="22" customWidth="1"/>
    <col min="11" max="11" width="6.85546875" style="22" hidden="1" customWidth="1"/>
    <col min="12" max="12" width="12.85546875" style="22" hidden="1" customWidth="1"/>
    <col min="13" max="13" width="20.85546875" style="22" hidden="1" customWidth="1"/>
    <col min="14" max="14" width="15.42578125" style="22" customWidth="1"/>
    <col min="15" max="15" width="32.42578125" style="22" customWidth="1"/>
    <col min="16" max="16" width="14.5703125" style="22" customWidth="1"/>
    <col min="17" max="17" width="15.85546875" style="22" customWidth="1"/>
    <col min="18" max="18" width="22.28515625" style="22" customWidth="1"/>
    <col min="19" max="19" width="16" style="22" customWidth="1"/>
    <col min="20" max="20" width="14" style="22" customWidth="1"/>
    <col min="21" max="21" width="34" style="22" customWidth="1"/>
    <col min="22" max="22" width="19.42578125" style="22" customWidth="1"/>
    <col min="23" max="23" width="15.85546875" style="22" customWidth="1"/>
    <col min="24" max="24" width="30.7109375" style="22" customWidth="1"/>
    <col min="25" max="25" width="25.85546875" style="22" customWidth="1"/>
    <col min="26" max="26" width="80.28515625" style="22" customWidth="1"/>
    <col min="27" max="27" width="34" style="22" customWidth="1"/>
    <col min="28" max="28" width="35.85546875" style="22" customWidth="1"/>
    <col min="29" max="29" width="0.140625" style="22" customWidth="1"/>
    <col min="30" max="31" width="0.7109375" style="22" customWidth="1"/>
    <col min="32" max="32" width="0.140625" style="22" customWidth="1"/>
    <col min="33" max="33" width="56.140625" style="22" hidden="1" customWidth="1"/>
    <col min="34" max="34" width="1" style="22" customWidth="1"/>
    <col min="35" max="35" width="0.140625" style="22" customWidth="1"/>
    <col min="36" max="36" width="31.28515625" style="22" hidden="1" customWidth="1"/>
    <col min="37" max="37" width="105.7109375" style="22" customWidth="1"/>
    <col min="38" max="38" width="28.85546875" style="22" hidden="1" customWidth="1"/>
    <col min="39" max="39" width="0.140625" style="22" customWidth="1"/>
    <col min="40" max="40" width="11.42578125" style="22"/>
    <col min="41" max="41" width="0" style="22" hidden="1" customWidth="1"/>
    <col min="42" max="42" width="12.85546875" style="22" hidden="1" customWidth="1"/>
    <col min="43" max="43" width="0" style="22" hidden="1" customWidth="1"/>
    <col min="44" max="44" width="13" style="22" hidden="1" customWidth="1"/>
    <col min="45" max="45" width="0" style="22" hidden="1" customWidth="1"/>
    <col min="46" max="46" width="12.7109375" style="22" hidden="1" customWidth="1"/>
    <col min="47" max="52" width="0" style="22" hidden="1" customWidth="1"/>
    <col min="53" max="53" width="8.5703125" style="22" hidden="1" customWidth="1"/>
    <col min="54" max="54" width="23.140625" style="22" hidden="1" customWidth="1"/>
    <col min="55" max="63" width="0" style="22" hidden="1" customWidth="1"/>
    <col min="64" max="64" width="23.140625" style="22" hidden="1" customWidth="1"/>
    <col min="65" max="65" width="11.42578125" style="22"/>
    <col min="66" max="66" width="19.42578125" style="22" customWidth="1"/>
    <col min="67" max="67" width="12.7109375" style="22" bestFit="1" customWidth="1"/>
    <col min="68" max="68" width="11.42578125" style="22"/>
    <col min="69" max="69" width="15.5703125" style="22" customWidth="1"/>
    <col min="70" max="16384" width="11.42578125" style="22"/>
  </cols>
  <sheetData>
    <row r="1" spans="1:145" ht="39.75" hidden="1" customHeight="1" x14ac:dyDescent="0.2">
      <c r="A1" s="28"/>
      <c r="B1" s="28"/>
      <c r="C1" s="28"/>
      <c r="D1" s="28"/>
      <c r="E1" s="28"/>
      <c r="F1" s="28"/>
      <c r="G1" s="28"/>
      <c r="H1" s="28"/>
      <c r="I1" s="28"/>
      <c r="J1" s="28"/>
      <c r="K1" s="28"/>
      <c r="L1" s="28"/>
      <c r="M1" s="28"/>
      <c r="N1" s="28"/>
      <c r="O1" s="28"/>
      <c r="P1" s="28"/>
      <c r="Q1" s="28"/>
      <c r="R1" s="28"/>
      <c r="S1" s="28"/>
      <c r="T1" s="28"/>
      <c r="U1" s="28"/>
      <c r="V1" s="28"/>
      <c r="W1" s="28"/>
      <c r="X1" s="28"/>
      <c r="Y1" s="1239"/>
      <c r="Z1" s="1239"/>
      <c r="AA1" s="1239"/>
      <c r="AB1" s="1239"/>
      <c r="AC1" s="1239"/>
      <c r="AD1" s="1239"/>
      <c r="AE1" s="1239"/>
      <c r="AF1" s="1239"/>
      <c r="AG1" s="1239"/>
      <c r="AH1" s="1239"/>
      <c r="AI1" s="1239"/>
      <c r="AJ1" s="1239"/>
      <c r="AK1" s="1239"/>
      <c r="AL1" s="28"/>
      <c r="AM1" s="28"/>
    </row>
    <row r="2" spans="1:145" ht="21.75" hidden="1" customHeight="1" x14ac:dyDescent="0.2">
      <c r="A2" s="28"/>
      <c r="B2" s="28"/>
      <c r="C2" s="28"/>
      <c r="D2" s="28"/>
      <c r="E2" s="28"/>
      <c r="F2" s="28"/>
      <c r="G2" s="28"/>
      <c r="H2" s="28"/>
      <c r="I2" s="41" t="s">
        <v>47</v>
      </c>
      <c r="J2" s="41" t="s">
        <v>113</v>
      </c>
      <c r="K2" s="41"/>
      <c r="L2" s="41"/>
      <c r="M2" s="41"/>
      <c r="N2" s="68" t="s">
        <v>10</v>
      </c>
      <c r="O2" s="68"/>
      <c r="P2" s="28" t="s">
        <v>106</v>
      </c>
      <c r="Q2" s="28"/>
      <c r="R2" s="28"/>
      <c r="S2" s="28"/>
      <c r="T2" s="28"/>
      <c r="U2" s="28"/>
      <c r="V2" s="28"/>
      <c r="W2" s="28"/>
      <c r="X2" s="28"/>
      <c r="Y2" s="1239"/>
      <c r="Z2" s="1239"/>
      <c r="AA2" s="1239"/>
      <c r="AB2" s="1239"/>
      <c r="AC2" s="1239"/>
      <c r="AD2" s="1239"/>
      <c r="AE2" s="1239"/>
      <c r="AF2" s="1239"/>
      <c r="AG2" s="1239"/>
      <c r="AH2" s="1239"/>
      <c r="AI2" s="1239"/>
      <c r="AJ2" s="1239"/>
      <c r="AK2" s="1239"/>
      <c r="AL2" s="28"/>
      <c r="AM2" s="28"/>
    </row>
    <row r="3" spans="1:145" ht="19.5" hidden="1" customHeight="1" x14ac:dyDescent="0.2">
      <c r="A3" s="28"/>
      <c r="B3" s="28"/>
      <c r="C3" s="28"/>
      <c r="D3" s="28"/>
      <c r="E3" s="28"/>
      <c r="F3" s="28"/>
      <c r="G3" s="28"/>
      <c r="H3" s="28"/>
      <c r="I3" s="41" t="s">
        <v>12</v>
      </c>
      <c r="J3" s="41" t="s">
        <v>114</v>
      </c>
      <c r="K3" s="41"/>
      <c r="L3" s="41"/>
      <c r="M3" s="41"/>
      <c r="N3" s="69" t="s">
        <v>7</v>
      </c>
      <c r="O3" s="69"/>
      <c r="P3" s="28" t="s">
        <v>112</v>
      </c>
      <c r="Q3" s="28"/>
      <c r="R3" s="28"/>
      <c r="S3" s="28"/>
      <c r="T3" s="28"/>
      <c r="U3" s="28"/>
      <c r="V3" s="28"/>
      <c r="W3" s="28"/>
      <c r="X3" s="28"/>
      <c r="Y3" s="1239"/>
      <c r="Z3" s="1239"/>
      <c r="AA3" s="1239"/>
      <c r="AB3" s="1239"/>
      <c r="AC3" s="1239"/>
      <c r="AD3" s="1239"/>
      <c r="AE3" s="1239"/>
      <c r="AF3" s="1239"/>
      <c r="AG3" s="1239"/>
      <c r="AH3" s="1239"/>
      <c r="AI3" s="1239"/>
      <c r="AJ3" s="1239"/>
      <c r="AK3" s="1239"/>
      <c r="AL3" s="28"/>
      <c r="AM3" s="28"/>
    </row>
    <row r="4" spans="1:145" ht="19.5" hidden="1" customHeight="1" x14ac:dyDescent="0.2">
      <c r="A4" s="28"/>
      <c r="B4" s="28"/>
      <c r="C4" s="28"/>
      <c r="D4" s="28"/>
      <c r="E4" s="28"/>
      <c r="F4" s="28"/>
      <c r="G4" s="28"/>
      <c r="H4" s="28"/>
      <c r="I4" s="41" t="s">
        <v>29</v>
      </c>
      <c r="J4" s="41" t="s">
        <v>115</v>
      </c>
      <c r="K4" s="41"/>
      <c r="L4" s="41"/>
      <c r="M4" s="41"/>
      <c r="N4" s="642" t="s">
        <v>108</v>
      </c>
      <c r="O4" s="642"/>
      <c r="P4" s="28" t="s">
        <v>107</v>
      </c>
      <c r="Q4" s="28"/>
      <c r="R4" s="28"/>
      <c r="S4" s="28"/>
      <c r="T4" s="28"/>
      <c r="U4" s="28"/>
      <c r="V4" s="28"/>
      <c r="W4" s="28"/>
      <c r="X4" s="28"/>
      <c r="Y4" s="1239"/>
      <c r="Z4" s="1239"/>
      <c r="AA4" s="1239"/>
      <c r="AB4" s="1239"/>
      <c r="AC4" s="1239"/>
      <c r="AD4" s="1239"/>
      <c r="AE4" s="1239"/>
      <c r="AF4" s="1239"/>
      <c r="AG4" s="1239"/>
      <c r="AH4" s="1239"/>
      <c r="AI4" s="1239"/>
      <c r="AJ4" s="1239"/>
      <c r="AK4" s="1239"/>
      <c r="AL4" s="28"/>
      <c r="AM4" s="28"/>
    </row>
    <row r="5" spans="1:145" ht="14.25" customHeight="1" thickBot="1" x14ac:dyDescent="0.25">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28"/>
      <c r="AM5" s="28"/>
    </row>
    <row r="6" spans="1:145" ht="18" customHeight="1" x14ac:dyDescent="0.2">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R6" s="176" t="s">
        <v>0</v>
      </c>
      <c r="BA6" s="29"/>
      <c r="BB6" s="156" t="s">
        <v>47</v>
      </c>
      <c r="BC6" s="157"/>
    </row>
    <row r="7" spans="1:145" ht="20.25" customHeight="1" x14ac:dyDescent="0.25">
      <c r="A7" s="1239"/>
      <c r="B7" s="1239"/>
      <c r="C7" s="1239"/>
      <c r="D7" s="1239"/>
      <c r="E7" s="1239"/>
      <c r="F7" s="811" t="s">
        <v>149</v>
      </c>
      <c r="G7" s="811"/>
      <c r="H7" s="811"/>
      <c r="I7" s="811"/>
      <c r="J7" s="811"/>
      <c r="K7" s="811"/>
      <c r="L7" s="811"/>
      <c r="M7" s="811"/>
      <c r="N7" s="811"/>
      <c r="O7" s="811"/>
      <c r="P7" s="811"/>
      <c r="Q7" s="811"/>
      <c r="R7" s="811"/>
      <c r="S7" s="811"/>
      <c r="T7" s="811"/>
      <c r="U7" s="811"/>
      <c r="V7" s="811"/>
      <c r="W7" s="811"/>
      <c r="X7" s="811"/>
      <c r="Y7" s="811"/>
      <c r="Z7" s="811"/>
      <c r="AA7" s="1239"/>
      <c r="AB7" s="1239"/>
      <c r="AC7" s="1239"/>
      <c r="AD7" s="1239"/>
      <c r="AE7" s="1239"/>
      <c r="AF7" s="1239"/>
      <c r="AG7" s="1239"/>
      <c r="AH7" s="1239"/>
      <c r="AI7" s="1239"/>
      <c r="AJ7" s="1239"/>
      <c r="AK7" s="1239"/>
      <c r="AL7" s="1239"/>
      <c r="AM7" s="1239"/>
      <c r="AP7" s="183" t="s">
        <v>37</v>
      </c>
      <c r="AR7" s="175" t="s">
        <v>10</v>
      </c>
      <c r="AT7" s="183" t="s">
        <v>37</v>
      </c>
      <c r="BA7" s="30"/>
      <c r="BB7" s="158" t="s">
        <v>12</v>
      </c>
      <c r="BC7" s="157"/>
    </row>
    <row r="8" spans="1:145" ht="20.25" customHeight="1" x14ac:dyDescent="0.25">
      <c r="A8" s="1239"/>
      <c r="B8" s="1239"/>
      <c r="C8" s="1239"/>
      <c r="D8" s="1239"/>
      <c r="E8" s="1239"/>
      <c r="F8" s="811" t="s">
        <v>150</v>
      </c>
      <c r="G8" s="811"/>
      <c r="H8" s="811"/>
      <c r="I8" s="811"/>
      <c r="J8" s="811"/>
      <c r="K8" s="811"/>
      <c r="L8" s="811"/>
      <c r="M8" s="811"/>
      <c r="N8" s="811"/>
      <c r="O8" s="811"/>
      <c r="P8" s="811"/>
      <c r="Q8" s="811"/>
      <c r="R8" s="811"/>
      <c r="S8" s="811"/>
      <c r="T8" s="811"/>
      <c r="U8" s="811"/>
      <c r="V8" s="811"/>
      <c r="W8" s="811"/>
      <c r="X8" s="811"/>
      <c r="Y8" s="811"/>
      <c r="Z8" s="811"/>
      <c r="AA8" s="1239"/>
      <c r="AB8" s="1239"/>
      <c r="AC8" s="1239"/>
      <c r="AD8" s="1239"/>
      <c r="AE8" s="1239"/>
      <c r="AF8" s="1239"/>
      <c r="AG8" s="1239"/>
      <c r="AH8" s="1239"/>
      <c r="AI8" s="1239"/>
      <c r="AJ8" s="1239"/>
      <c r="AK8" s="1239"/>
      <c r="AL8" s="1239"/>
      <c r="AM8" s="1239"/>
      <c r="AP8" s="180" t="s">
        <v>36</v>
      </c>
      <c r="AR8" s="177" t="s">
        <v>35</v>
      </c>
      <c r="AT8" s="180" t="s">
        <v>36</v>
      </c>
      <c r="BA8" s="30"/>
      <c r="BB8" s="158" t="s">
        <v>29</v>
      </c>
      <c r="BC8" s="157"/>
    </row>
    <row r="9" spans="1:145" ht="20.25" customHeight="1" x14ac:dyDescent="0.25">
      <c r="A9" s="1239"/>
      <c r="B9" s="1239"/>
      <c r="C9" s="1239"/>
      <c r="D9" s="1239"/>
      <c r="E9" s="1239"/>
      <c r="F9" s="811" t="s">
        <v>887</v>
      </c>
      <c r="G9" s="811"/>
      <c r="H9" s="811"/>
      <c r="I9" s="811"/>
      <c r="J9" s="811"/>
      <c r="K9" s="811"/>
      <c r="L9" s="811"/>
      <c r="M9" s="811"/>
      <c r="N9" s="811"/>
      <c r="O9" s="811"/>
      <c r="P9" s="811"/>
      <c r="Q9" s="811"/>
      <c r="R9" s="811"/>
      <c r="S9" s="811"/>
      <c r="T9" s="811"/>
      <c r="U9" s="811"/>
      <c r="V9" s="811"/>
      <c r="W9" s="811"/>
      <c r="X9" s="811"/>
      <c r="Y9" s="811"/>
      <c r="Z9" s="811"/>
      <c r="AA9" s="1239"/>
      <c r="AB9" s="1239"/>
      <c r="AC9" s="1239"/>
      <c r="AD9" s="1239"/>
      <c r="AE9" s="1239"/>
      <c r="AF9" s="1239"/>
      <c r="AG9" s="1239"/>
      <c r="AH9" s="1239"/>
      <c r="AI9" s="1239"/>
      <c r="AJ9" s="1239"/>
      <c r="AK9" s="1239"/>
      <c r="AL9" s="1239"/>
      <c r="AM9" s="1239"/>
      <c r="AP9" s="181" t="s">
        <v>35</v>
      </c>
      <c r="AR9" s="178" t="s">
        <v>36</v>
      </c>
      <c r="AT9" s="181" t="s">
        <v>35</v>
      </c>
      <c r="BA9" s="30"/>
      <c r="BB9" s="158" t="s">
        <v>13</v>
      </c>
      <c r="BC9" s="157"/>
    </row>
    <row r="10" spans="1:145" ht="20.25" customHeight="1" thickBot="1" x14ac:dyDescent="0.3">
      <c r="A10" s="1239"/>
      <c r="B10" s="1239"/>
      <c r="C10" s="1239"/>
      <c r="D10" s="1239"/>
      <c r="E10" s="1239"/>
      <c r="F10" s="818" t="s">
        <v>228</v>
      </c>
      <c r="G10" s="818"/>
      <c r="H10" s="818"/>
      <c r="I10" s="818"/>
      <c r="J10" s="818"/>
      <c r="K10" s="818"/>
      <c r="L10" s="818"/>
      <c r="M10" s="818"/>
      <c r="N10" s="818"/>
      <c r="O10" s="818"/>
      <c r="P10" s="818"/>
      <c r="Q10" s="818"/>
      <c r="R10" s="818"/>
      <c r="S10" s="818" t="s">
        <v>172</v>
      </c>
      <c r="T10" s="818"/>
      <c r="U10" s="818"/>
      <c r="V10" s="818"/>
      <c r="W10" s="818"/>
      <c r="X10" s="818"/>
      <c r="Y10" s="818"/>
      <c r="Z10" s="818"/>
      <c r="AA10" s="818"/>
      <c r="AB10" s="818"/>
      <c r="AC10" s="818"/>
      <c r="AD10" s="818"/>
      <c r="AE10" s="818"/>
      <c r="AF10" s="818"/>
      <c r="AG10" s="818"/>
      <c r="AH10" s="818"/>
      <c r="AI10" s="818"/>
      <c r="AJ10" s="818"/>
      <c r="AK10" s="818"/>
      <c r="AL10" s="818"/>
      <c r="AM10" s="818"/>
      <c r="AP10" s="182" t="s">
        <v>10</v>
      </c>
      <c r="AR10" s="179" t="s">
        <v>37</v>
      </c>
      <c r="AT10" s="182" t="s">
        <v>10</v>
      </c>
      <c r="BA10" s="31"/>
      <c r="BB10" s="159" t="s">
        <v>30</v>
      </c>
      <c r="BC10" s="157"/>
    </row>
    <row r="11" spans="1:145" ht="20.25" customHeight="1" thickBot="1" x14ac:dyDescent="0.3">
      <c r="A11" s="1239"/>
      <c r="B11" s="1239"/>
      <c r="C11" s="1239"/>
      <c r="D11" s="1239"/>
      <c r="E11" s="1239"/>
      <c r="F11" s="818" t="s">
        <v>1063</v>
      </c>
      <c r="G11" s="818"/>
      <c r="H11" s="818"/>
      <c r="I11" s="818"/>
      <c r="J11" s="818"/>
      <c r="K11" s="818"/>
      <c r="L11" s="818"/>
      <c r="M11" s="818"/>
      <c r="N11" s="818"/>
      <c r="O11" s="818"/>
      <c r="P11" s="818"/>
      <c r="Q11" s="818"/>
      <c r="R11" s="818"/>
      <c r="S11" s="818" t="s">
        <v>1064</v>
      </c>
      <c r="T11" s="818"/>
      <c r="U11" s="818"/>
      <c r="V11" s="818"/>
      <c r="W11" s="818"/>
      <c r="X11" s="818"/>
      <c r="Y11" s="1240"/>
      <c r="Z11" s="1240"/>
      <c r="AA11" s="1240"/>
      <c r="AB11" s="1240"/>
      <c r="AC11" s="1239"/>
      <c r="AD11" s="1239"/>
      <c r="AE11" s="1239"/>
      <c r="AF11" s="1239"/>
      <c r="AG11" s="1239"/>
      <c r="AH11" s="1239"/>
      <c r="AI11" s="1239"/>
      <c r="AJ11" s="1239"/>
      <c r="AK11" s="1240"/>
      <c r="AL11" s="1239"/>
      <c r="AM11" s="1239"/>
    </row>
    <row r="12" spans="1:145" ht="20.25" customHeight="1" thickBot="1" x14ac:dyDescent="0.25">
      <c r="A12" s="1290" t="s">
        <v>1</v>
      </c>
      <c r="B12" s="1262" t="s">
        <v>2</v>
      </c>
      <c r="C12" s="1290" t="s">
        <v>6</v>
      </c>
      <c r="D12" s="1254" t="s">
        <v>63</v>
      </c>
      <c r="E12" s="1255"/>
      <c r="F12" s="1255"/>
      <c r="G12" s="1255"/>
      <c r="H12" s="1256"/>
      <c r="I12" s="1257" t="s">
        <v>65</v>
      </c>
      <c r="J12" s="1258"/>
      <c r="K12" s="1258"/>
      <c r="L12" s="1258"/>
      <c r="M12" s="1258"/>
      <c r="N12" s="1258"/>
      <c r="O12" s="1258"/>
      <c r="P12" s="1258"/>
      <c r="Q12" s="1258"/>
      <c r="R12" s="1258"/>
      <c r="S12" s="1258"/>
      <c r="T12" s="1258"/>
      <c r="U12" s="1258"/>
      <c r="V12" s="1258"/>
      <c r="W12" s="1258"/>
      <c r="X12" s="1259"/>
      <c r="Y12" s="1371" t="s">
        <v>223</v>
      </c>
      <c r="Z12" s="1372"/>
      <c r="AA12" s="1372"/>
      <c r="AB12" s="1373"/>
      <c r="AC12" s="1365" t="s">
        <v>224</v>
      </c>
      <c r="AD12" s="1366"/>
      <c r="AE12" s="1366"/>
      <c r="AF12" s="1366"/>
      <c r="AG12" s="1365" t="s">
        <v>225</v>
      </c>
      <c r="AH12" s="1366"/>
      <c r="AI12" s="1366"/>
      <c r="AJ12" s="1366"/>
      <c r="AK12" s="1241" t="s">
        <v>189</v>
      </c>
      <c r="AL12" s="1244" t="s">
        <v>226</v>
      </c>
      <c r="AM12" s="1245" t="s">
        <v>227</v>
      </c>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row>
    <row r="13" spans="1:145" ht="27" customHeight="1" thickBot="1" x14ac:dyDescent="0.25">
      <c r="A13" s="1290"/>
      <c r="B13" s="1262"/>
      <c r="C13" s="1290"/>
      <c r="D13" s="1263" t="s">
        <v>168</v>
      </c>
      <c r="E13" s="1264"/>
      <c r="F13" s="1261" t="s">
        <v>33</v>
      </c>
      <c r="G13" s="1261" t="s">
        <v>0</v>
      </c>
      <c r="H13" s="1261" t="s">
        <v>64</v>
      </c>
      <c r="I13" s="1251" t="s">
        <v>151</v>
      </c>
      <c r="J13" s="1252"/>
      <c r="K13" s="1252"/>
      <c r="L13" s="1252"/>
      <c r="M13" s="1252"/>
      <c r="N13" s="1253"/>
      <c r="O13" s="1248" t="s">
        <v>188</v>
      </c>
      <c r="P13" s="1249"/>
      <c r="Q13" s="1249"/>
      <c r="R13" s="1249"/>
      <c r="S13" s="1249"/>
      <c r="T13" s="1249"/>
      <c r="U13" s="1249"/>
      <c r="V13" s="1249"/>
      <c r="W13" s="1249"/>
      <c r="X13" s="1250"/>
      <c r="Y13" s="1367"/>
      <c r="Z13" s="1368"/>
      <c r="AA13" s="1368"/>
      <c r="AB13" s="1374"/>
      <c r="AC13" s="1367"/>
      <c r="AD13" s="1368"/>
      <c r="AE13" s="1368"/>
      <c r="AF13" s="1368"/>
      <c r="AG13" s="1367"/>
      <c r="AH13" s="1368"/>
      <c r="AI13" s="1368"/>
      <c r="AJ13" s="1368"/>
      <c r="AK13" s="1242"/>
      <c r="AL13" s="1242"/>
      <c r="AM13" s="1246"/>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row>
    <row r="14" spans="1:145" ht="28.5" customHeight="1" thickBot="1" x14ac:dyDescent="0.3">
      <c r="A14" s="1290"/>
      <c r="B14" s="1262"/>
      <c r="C14" s="1290"/>
      <c r="D14" s="1261" t="s">
        <v>167</v>
      </c>
      <c r="E14" s="1261" t="s">
        <v>155</v>
      </c>
      <c r="F14" s="1262"/>
      <c r="G14" s="1262"/>
      <c r="H14" s="1262"/>
      <c r="I14" s="1260" t="s">
        <v>68</v>
      </c>
      <c r="J14" s="1260"/>
      <c r="K14" s="1260"/>
      <c r="L14" s="1260"/>
      <c r="M14" s="1260"/>
      <c r="N14" s="1260"/>
      <c r="O14" s="1349" t="s">
        <v>66</v>
      </c>
      <c r="P14" s="1349" t="s">
        <v>229</v>
      </c>
      <c r="Q14" s="1348" t="s">
        <v>67</v>
      </c>
      <c r="R14" s="1348"/>
      <c r="S14" s="1348"/>
      <c r="T14" s="1248" t="s">
        <v>69</v>
      </c>
      <c r="U14" s="1249"/>
      <c r="V14" s="1249"/>
      <c r="W14" s="1249"/>
      <c r="X14" s="1250"/>
      <c r="Y14" s="1363" t="s">
        <v>169</v>
      </c>
      <c r="Z14" s="1363" t="s">
        <v>170</v>
      </c>
      <c r="AA14" s="1363" t="s">
        <v>72</v>
      </c>
      <c r="AB14" s="1375" t="s">
        <v>171</v>
      </c>
      <c r="AC14" s="1377" t="s">
        <v>169</v>
      </c>
      <c r="AD14" s="1363" t="s">
        <v>170</v>
      </c>
      <c r="AE14" s="1363" t="s">
        <v>72</v>
      </c>
      <c r="AF14" s="1363" t="s">
        <v>171</v>
      </c>
      <c r="AG14" s="1363" t="s">
        <v>169</v>
      </c>
      <c r="AH14" s="1369" t="s">
        <v>170</v>
      </c>
      <c r="AI14" s="1363" t="s">
        <v>72</v>
      </c>
      <c r="AJ14" s="1369" t="s">
        <v>171</v>
      </c>
      <c r="AK14" s="1242"/>
      <c r="AL14" s="1242"/>
      <c r="AM14" s="1246"/>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row>
    <row r="15" spans="1:145" ht="41.25" customHeight="1" thickBot="1" x14ac:dyDescent="0.25">
      <c r="A15" s="1290"/>
      <c r="B15" s="1262"/>
      <c r="C15" s="1290"/>
      <c r="D15" s="1262"/>
      <c r="E15" s="1262"/>
      <c r="F15" s="1262"/>
      <c r="G15" s="1262"/>
      <c r="H15" s="1262"/>
      <c r="I15" s="171" t="s">
        <v>3</v>
      </c>
      <c r="J15" s="172" t="s">
        <v>4</v>
      </c>
      <c r="K15" s="104"/>
      <c r="L15" s="104"/>
      <c r="M15" s="104"/>
      <c r="N15" s="96" t="s">
        <v>39</v>
      </c>
      <c r="O15" s="1350"/>
      <c r="P15" s="1350"/>
      <c r="Q15" s="173" t="s">
        <v>3</v>
      </c>
      <c r="R15" s="173" t="s">
        <v>4</v>
      </c>
      <c r="S15" s="192" t="s">
        <v>5</v>
      </c>
      <c r="T15" s="586" t="s">
        <v>71</v>
      </c>
      <c r="U15" s="586" t="s">
        <v>31</v>
      </c>
      <c r="V15" s="586" t="s">
        <v>70</v>
      </c>
      <c r="W15" s="586" t="s">
        <v>72</v>
      </c>
      <c r="X15" s="586" t="s">
        <v>73</v>
      </c>
      <c r="Y15" s="1364"/>
      <c r="Z15" s="1364"/>
      <c r="AA15" s="1364"/>
      <c r="AB15" s="1376"/>
      <c r="AC15" s="1378"/>
      <c r="AD15" s="1364"/>
      <c r="AE15" s="1364"/>
      <c r="AF15" s="1364"/>
      <c r="AG15" s="1364"/>
      <c r="AH15" s="1370"/>
      <c r="AI15" s="1364"/>
      <c r="AJ15" s="1370"/>
      <c r="AK15" s="1243"/>
      <c r="AL15" s="1243"/>
      <c r="AM15" s="1247"/>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row>
    <row r="16" spans="1:145" s="28" customFormat="1" ht="133.5" customHeight="1" x14ac:dyDescent="0.2">
      <c r="A16" s="948" t="s">
        <v>174</v>
      </c>
      <c r="B16" s="945" t="s">
        <v>631</v>
      </c>
      <c r="C16" s="973">
        <v>1</v>
      </c>
      <c r="D16" s="548" t="s">
        <v>161</v>
      </c>
      <c r="E16" s="505" t="s">
        <v>160</v>
      </c>
      <c r="F16" s="575" t="s">
        <v>243</v>
      </c>
      <c r="G16" s="1265" t="s">
        <v>230</v>
      </c>
      <c r="H16" s="197" t="s">
        <v>231</v>
      </c>
      <c r="I16" s="1225" t="s">
        <v>29</v>
      </c>
      <c r="J16" s="1225" t="s">
        <v>115</v>
      </c>
      <c r="K16" s="986">
        <f>VLOOKUP(I16,'[1]MATRIZ CALIFICACIÓN'!$B$10:$C$14,2,0)</f>
        <v>3</v>
      </c>
      <c r="L16" s="1039">
        <f>HLOOKUP(J16,'[1]MATRIZ CALIFICACIÓN'!$D$8:$F$9,2,0)</f>
        <v>3</v>
      </c>
      <c r="M16" s="986">
        <f>VALUE(CONCATENATE(K16,L16))</f>
        <v>33</v>
      </c>
      <c r="N16" s="1210" t="str">
        <f>VLOOKUP(M16,'[1]MATRIZ CALIFICACIÓN'!$D$27:$E$69,2,0)</f>
        <v xml:space="preserve">EXTREMA </v>
      </c>
      <c r="O16" s="184" t="s">
        <v>470</v>
      </c>
      <c r="P16" s="583" t="s">
        <v>106</v>
      </c>
      <c r="Q16" s="1058" t="s">
        <v>47</v>
      </c>
      <c r="R16" s="1060" t="s">
        <v>115</v>
      </c>
      <c r="S16" s="1266" t="s">
        <v>35</v>
      </c>
      <c r="T16" s="206" t="s">
        <v>232</v>
      </c>
      <c r="U16" s="520" t="s">
        <v>471</v>
      </c>
      <c r="V16" s="207" t="s">
        <v>472</v>
      </c>
      <c r="W16" s="191" t="s">
        <v>233</v>
      </c>
      <c r="X16" s="589" t="s">
        <v>234</v>
      </c>
      <c r="Y16" s="382" t="s">
        <v>280</v>
      </c>
      <c r="Z16" s="258" t="s">
        <v>1048</v>
      </c>
      <c r="AA16" s="669" t="s">
        <v>233</v>
      </c>
      <c r="AB16" s="260" t="s">
        <v>892</v>
      </c>
      <c r="AC16" s="203"/>
      <c r="AD16" s="193"/>
      <c r="AE16" s="237"/>
      <c r="AF16" s="237"/>
      <c r="AG16" s="135"/>
      <c r="AH16" s="128"/>
      <c r="AI16" s="135"/>
      <c r="AJ16" s="128"/>
      <c r="AK16" s="1545" t="s">
        <v>1093</v>
      </c>
      <c r="AL16" s="1546"/>
      <c r="AM16" s="132"/>
      <c r="AN16" s="25"/>
      <c r="AO16" s="25"/>
      <c r="AP16" s="25"/>
      <c r="AQ16" s="25"/>
      <c r="AR16" s="25"/>
      <c r="AS16" s="25"/>
      <c r="AT16" s="25" t="s">
        <v>156</v>
      </c>
      <c r="AU16" s="25"/>
      <c r="AV16" s="25"/>
      <c r="AW16" s="25"/>
      <c r="AX16" s="25" t="s">
        <v>161</v>
      </c>
      <c r="AY16" s="25"/>
      <c r="AZ16" s="25"/>
      <c r="BA16" s="25"/>
      <c r="BB16" s="25"/>
      <c r="BC16" s="25"/>
      <c r="BD16" s="25" t="s">
        <v>174</v>
      </c>
      <c r="BE16" s="25"/>
      <c r="BF16" s="25"/>
      <c r="BG16" s="25"/>
      <c r="BH16" s="25"/>
      <c r="BI16" s="25"/>
      <c r="BJ16" s="25"/>
      <c r="BK16" s="25"/>
      <c r="BL16" s="153"/>
      <c r="BM16" s="152"/>
      <c r="BN16" s="152"/>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6"/>
      <c r="EJ16" s="27"/>
      <c r="EK16" s="27"/>
      <c r="EL16" s="27"/>
      <c r="EM16" s="27"/>
      <c r="EN16" s="27"/>
      <c r="EO16" s="27"/>
    </row>
    <row r="17" spans="1:145" s="28" customFormat="1" ht="28.5" customHeight="1" x14ac:dyDescent="0.2">
      <c r="A17" s="949"/>
      <c r="B17" s="946"/>
      <c r="C17" s="974"/>
      <c r="D17" s="576" t="s">
        <v>162</v>
      </c>
      <c r="E17" s="978" t="s">
        <v>156</v>
      </c>
      <c r="F17" s="576" t="s">
        <v>408</v>
      </c>
      <c r="G17" s="1041"/>
      <c r="H17" s="196" t="s">
        <v>235</v>
      </c>
      <c r="I17" s="1003"/>
      <c r="J17" s="1003"/>
      <c r="K17" s="987"/>
      <c r="L17" s="984"/>
      <c r="M17" s="987"/>
      <c r="N17" s="924"/>
      <c r="O17" s="1321" t="s">
        <v>236</v>
      </c>
      <c r="P17" s="868" t="s">
        <v>106</v>
      </c>
      <c r="Q17" s="1059"/>
      <c r="R17" s="1061"/>
      <c r="S17" s="1198"/>
      <c r="T17" s="1078" t="s">
        <v>237</v>
      </c>
      <c r="U17" s="1005" t="s">
        <v>762</v>
      </c>
      <c r="V17" s="1208" t="s">
        <v>473</v>
      </c>
      <c r="W17" s="929" t="s">
        <v>474</v>
      </c>
      <c r="X17" s="924" t="s">
        <v>475</v>
      </c>
      <c r="Y17" s="1379" t="s">
        <v>953</v>
      </c>
      <c r="Z17" s="1382" t="s">
        <v>1049</v>
      </c>
      <c r="AA17" s="958" t="s">
        <v>233</v>
      </c>
      <c r="AB17" s="837" t="s">
        <v>1050</v>
      </c>
      <c r="AC17" s="837"/>
      <c r="AD17" s="837"/>
      <c r="AE17" s="837"/>
      <c r="AF17" s="837"/>
      <c r="AG17" s="127"/>
      <c r="AH17" s="129"/>
      <c r="AI17" s="127"/>
      <c r="AJ17" s="129"/>
      <c r="AK17" s="1520"/>
      <c r="AL17" s="1547"/>
      <c r="AM17" s="133"/>
      <c r="AN17" s="25"/>
      <c r="AO17" s="25"/>
      <c r="AP17" s="25"/>
      <c r="AQ17" s="25"/>
      <c r="AR17" s="25"/>
      <c r="AS17" s="25"/>
      <c r="AT17" s="25" t="s">
        <v>157</v>
      </c>
      <c r="AU17" s="25"/>
      <c r="AV17" s="25"/>
      <c r="AW17" s="25"/>
      <c r="AX17" s="25" t="s">
        <v>162</v>
      </c>
      <c r="AY17" s="25"/>
      <c r="AZ17" s="25"/>
      <c r="BA17" s="25"/>
      <c r="BB17" s="25"/>
      <c r="BC17" s="25"/>
      <c r="BD17" s="25" t="s">
        <v>175</v>
      </c>
      <c r="BE17" s="25"/>
      <c r="BF17" s="25"/>
      <c r="BG17" s="25"/>
      <c r="BH17" s="25"/>
      <c r="BI17" s="25"/>
      <c r="BJ17" s="25"/>
      <c r="BK17" s="25"/>
      <c r="BL17" s="154"/>
      <c r="BM17" s="11"/>
      <c r="BN17" s="11"/>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6"/>
      <c r="EJ17" s="27"/>
      <c r="EK17" s="27"/>
      <c r="EL17" s="27"/>
      <c r="EM17" s="27"/>
      <c r="EN17" s="27"/>
      <c r="EO17" s="27"/>
    </row>
    <row r="18" spans="1:145" s="28" customFormat="1" ht="55.5" customHeight="1" x14ac:dyDescent="0.2">
      <c r="A18" s="949"/>
      <c r="B18" s="946"/>
      <c r="C18" s="974"/>
      <c r="D18" s="957" t="s">
        <v>165</v>
      </c>
      <c r="E18" s="979"/>
      <c r="F18" s="576" t="s">
        <v>252</v>
      </c>
      <c r="G18" s="1041"/>
      <c r="H18" s="196" t="s">
        <v>238</v>
      </c>
      <c r="I18" s="1003"/>
      <c r="J18" s="1003"/>
      <c r="K18" s="987"/>
      <c r="L18" s="984"/>
      <c r="M18" s="987"/>
      <c r="N18" s="924"/>
      <c r="O18" s="1322"/>
      <c r="P18" s="1360"/>
      <c r="Q18" s="1059"/>
      <c r="R18" s="1061"/>
      <c r="S18" s="1198"/>
      <c r="T18" s="1079"/>
      <c r="U18" s="1006"/>
      <c r="V18" s="1086"/>
      <c r="W18" s="1352"/>
      <c r="X18" s="924"/>
      <c r="Y18" s="1380"/>
      <c r="Z18" s="1383"/>
      <c r="AA18" s="1360"/>
      <c r="AB18" s="836"/>
      <c r="AC18" s="836"/>
      <c r="AD18" s="836"/>
      <c r="AE18" s="836"/>
      <c r="AF18" s="836"/>
      <c r="AG18" s="127"/>
      <c r="AH18" s="129"/>
      <c r="AI18" s="127"/>
      <c r="AJ18" s="129"/>
      <c r="AK18" s="1520"/>
      <c r="AL18" s="1547"/>
      <c r="AM18" s="133"/>
      <c r="AN18" s="25"/>
      <c r="AO18" s="25"/>
      <c r="AP18" s="25"/>
      <c r="AQ18" s="25"/>
      <c r="AR18" s="25"/>
      <c r="AS18" s="25"/>
      <c r="AT18" s="25" t="s">
        <v>158</v>
      </c>
      <c r="AU18" s="25"/>
      <c r="AV18" s="25"/>
      <c r="AW18" s="25"/>
      <c r="AX18" s="25" t="s">
        <v>163</v>
      </c>
      <c r="AY18" s="25"/>
      <c r="AZ18" s="25"/>
      <c r="BA18" s="25"/>
      <c r="BB18" s="25"/>
      <c r="BC18" s="25"/>
      <c r="BD18" s="25" t="s">
        <v>176</v>
      </c>
      <c r="BE18" s="25"/>
      <c r="BF18" s="25"/>
      <c r="BG18" s="25"/>
      <c r="BH18" s="25"/>
      <c r="BI18" s="25"/>
      <c r="BJ18" s="25"/>
      <c r="BK18" s="25"/>
      <c r="BL18" s="154"/>
      <c r="BM18" s="11"/>
      <c r="BN18" s="11"/>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6"/>
      <c r="EJ18" s="27"/>
      <c r="EK18" s="27"/>
      <c r="EL18" s="27"/>
      <c r="EM18" s="27"/>
      <c r="EN18" s="27"/>
      <c r="EO18" s="27"/>
    </row>
    <row r="19" spans="1:145" s="28" customFormat="1" ht="63" customHeight="1" thickBot="1" x14ac:dyDescent="0.25">
      <c r="A19" s="949"/>
      <c r="B19" s="946"/>
      <c r="C19" s="974"/>
      <c r="D19" s="946"/>
      <c r="E19" s="978" t="s">
        <v>157</v>
      </c>
      <c r="F19" s="506" t="s">
        <v>468</v>
      </c>
      <c r="G19" s="1041"/>
      <c r="H19" s="196" t="s">
        <v>239</v>
      </c>
      <c r="I19" s="951"/>
      <c r="J19" s="951"/>
      <c r="K19" s="987"/>
      <c r="L19" s="984"/>
      <c r="M19" s="987"/>
      <c r="N19" s="924"/>
      <c r="O19" s="1322"/>
      <c r="P19" s="1360"/>
      <c r="Q19" s="959"/>
      <c r="R19" s="1062"/>
      <c r="S19" s="1198"/>
      <c r="T19" s="1079"/>
      <c r="U19" s="1006"/>
      <c r="V19" s="1086"/>
      <c r="W19" s="1352"/>
      <c r="X19" s="924"/>
      <c r="Y19" s="1380"/>
      <c r="Z19" s="1383"/>
      <c r="AA19" s="1360"/>
      <c r="AB19" s="836"/>
      <c r="AC19" s="836"/>
      <c r="AD19" s="836"/>
      <c r="AE19" s="836"/>
      <c r="AF19" s="836"/>
      <c r="AG19" s="127"/>
      <c r="AH19" s="129"/>
      <c r="AI19" s="127"/>
      <c r="AJ19" s="129"/>
      <c r="AK19" s="1520"/>
      <c r="AL19" s="1547"/>
      <c r="AM19" s="133"/>
      <c r="AN19" s="25"/>
      <c r="AO19" s="25"/>
      <c r="AP19" s="25"/>
      <c r="AQ19" s="25"/>
      <c r="AR19" s="25"/>
      <c r="AS19" s="25"/>
      <c r="AT19" s="25" t="s">
        <v>159</v>
      </c>
      <c r="AU19" s="25"/>
      <c r="AV19" s="25"/>
      <c r="AW19" s="25"/>
      <c r="AX19" s="25" t="s">
        <v>164</v>
      </c>
      <c r="AY19" s="25"/>
      <c r="AZ19" s="25"/>
      <c r="BA19" s="25"/>
      <c r="BB19" s="25"/>
      <c r="BC19" s="25"/>
      <c r="BD19" s="25" t="s">
        <v>177</v>
      </c>
      <c r="BE19" s="25"/>
      <c r="BF19" s="25"/>
      <c r="BG19" s="25"/>
      <c r="BH19" s="25"/>
      <c r="BI19" s="25"/>
      <c r="BJ19" s="25"/>
      <c r="BK19" s="25"/>
      <c r="BL19" s="155"/>
      <c r="BM19" s="152"/>
      <c r="BN19" s="152"/>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6"/>
      <c r="EJ19" s="27"/>
      <c r="EK19" s="27"/>
      <c r="EL19" s="27"/>
      <c r="EM19" s="27"/>
      <c r="EN19" s="27"/>
      <c r="EO19" s="27"/>
    </row>
    <row r="20" spans="1:145" s="28" customFormat="1" ht="97.5" customHeight="1" thickBot="1" x14ac:dyDescent="0.25">
      <c r="A20" s="950"/>
      <c r="B20" s="947"/>
      <c r="C20" s="977"/>
      <c r="D20" s="947"/>
      <c r="E20" s="966"/>
      <c r="F20" s="507" t="s">
        <v>469</v>
      </c>
      <c r="G20" s="1042"/>
      <c r="H20" s="593" t="s">
        <v>240</v>
      </c>
      <c r="I20" s="1083"/>
      <c r="J20" s="1083"/>
      <c r="K20" s="1207"/>
      <c r="L20" s="1237"/>
      <c r="M20" s="1207"/>
      <c r="N20" s="925"/>
      <c r="O20" s="1323"/>
      <c r="P20" s="1361"/>
      <c r="Q20" s="1205"/>
      <c r="R20" s="1220"/>
      <c r="S20" s="1267"/>
      <c r="T20" s="1362"/>
      <c r="U20" s="1008"/>
      <c r="V20" s="1351"/>
      <c r="W20" s="1353"/>
      <c r="X20" s="925"/>
      <c r="Y20" s="1381"/>
      <c r="Z20" s="1384"/>
      <c r="AA20" s="1361"/>
      <c r="AB20" s="838"/>
      <c r="AC20" s="838"/>
      <c r="AD20" s="838"/>
      <c r="AE20" s="838"/>
      <c r="AF20" s="838"/>
      <c r="AG20" s="137"/>
      <c r="AH20" s="130"/>
      <c r="AI20" s="137"/>
      <c r="AJ20" s="130"/>
      <c r="AK20" s="1521"/>
      <c r="AL20" s="1548"/>
      <c r="AM20" s="134"/>
      <c r="AN20" s="25"/>
      <c r="AO20" s="25"/>
      <c r="AP20" s="25"/>
      <c r="AQ20" s="25"/>
      <c r="AR20" s="25"/>
      <c r="AS20" s="25"/>
      <c r="AT20" s="25" t="s">
        <v>160</v>
      </c>
      <c r="AU20" s="25"/>
      <c r="AV20" s="25"/>
      <c r="AW20" s="25"/>
      <c r="AX20" s="25" t="s">
        <v>165</v>
      </c>
      <c r="AY20" s="25"/>
      <c r="AZ20" s="25"/>
      <c r="BA20" s="25"/>
      <c r="BB20" s="25"/>
      <c r="BC20" s="25"/>
      <c r="BD20" s="25" t="s">
        <v>178</v>
      </c>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6"/>
      <c r="EJ20" s="27"/>
      <c r="EK20" s="27"/>
      <c r="EL20" s="27"/>
      <c r="EM20" s="27"/>
      <c r="EN20" s="27"/>
      <c r="EO20" s="27"/>
    </row>
    <row r="21" spans="1:145" ht="80.25" customHeight="1" x14ac:dyDescent="0.2">
      <c r="A21" s="948" t="s">
        <v>175</v>
      </c>
      <c r="B21" s="945" t="s">
        <v>632</v>
      </c>
      <c r="C21" s="973">
        <v>2</v>
      </c>
      <c r="D21" s="548" t="s">
        <v>161</v>
      </c>
      <c r="E21" s="544" t="s">
        <v>160</v>
      </c>
      <c r="F21" s="575" t="s">
        <v>243</v>
      </c>
      <c r="G21" s="1265" t="s">
        <v>889</v>
      </c>
      <c r="H21" s="197" t="s">
        <v>244</v>
      </c>
      <c r="I21" s="1225" t="s">
        <v>12</v>
      </c>
      <c r="J21" s="1404" t="s">
        <v>114</v>
      </c>
      <c r="K21" s="986">
        <f>VLOOKUP(I21,'[2]MATRIZ CALIFICACIÓN'!$B$10:$C$14,2,0)</f>
        <v>2</v>
      </c>
      <c r="L21" s="1039">
        <f>HLOOKUP(J21,'[2]MATRIZ CALIFICACIÓN'!$D$8:$F$9,2,0)</f>
        <v>2</v>
      </c>
      <c r="M21" s="1339">
        <f>VALUE(CONCATENATE(K21,L21))</f>
        <v>22</v>
      </c>
      <c r="N21" s="1210" t="str">
        <f>VLOOKUP(M21,'[2]MATRIZ CALIFICACIÓN'!$D$27:$E$69,2,0)</f>
        <v>MODERADA</v>
      </c>
      <c r="O21" s="195" t="s">
        <v>241</v>
      </c>
      <c r="P21" s="583" t="s">
        <v>106</v>
      </c>
      <c r="Q21" s="1058" t="s">
        <v>12</v>
      </c>
      <c r="R21" s="1060" t="s">
        <v>114</v>
      </c>
      <c r="S21" s="1063" t="s">
        <v>35</v>
      </c>
      <c r="T21" s="607" t="s">
        <v>871</v>
      </c>
      <c r="U21" s="568" t="s">
        <v>241</v>
      </c>
      <c r="V21" s="614" t="s">
        <v>245</v>
      </c>
      <c r="W21" s="191" t="s">
        <v>246</v>
      </c>
      <c r="X21" s="258" t="s">
        <v>247</v>
      </c>
      <c r="Y21" s="744" t="s">
        <v>1016</v>
      </c>
      <c r="Z21" s="745" t="s">
        <v>1017</v>
      </c>
      <c r="AA21" s="258" t="s">
        <v>1018</v>
      </c>
      <c r="AB21" s="746">
        <v>1</v>
      </c>
      <c r="AC21" s="203"/>
      <c r="AD21" s="193"/>
      <c r="AE21" s="203"/>
      <c r="AF21" s="193"/>
      <c r="AG21" s="139"/>
      <c r="AH21" s="142"/>
      <c r="AI21" s="139"/>
      <c r="AJ21" s="142"/>
      <c r="AK21" s="1545" t="s">
        <v>1094</v>
      </c>
      <c r="AL21" s="1549"/>
      <c r="AM21" s="139"/>
      <c r="AP21" s="22" t="s">
        <v>106</v>
      </c>
      <c r="AX21" s="22" t="s">
        <v>166</v>
      </c>
      <c r="BD21" s="25" t="s">
        <v>179</v>
      </c>
      <c r="BE21" s="25"/>
    </row>
    <row r="22" spans="1:145" ht="76.5" customHeight="1" x14ac:dyDescent="0.2">
      <c r="A22" s="949"/>
      <c r="B22" s="946"/>
      <c r="C22" s="974"/>
      <c r="D22" s="576" t="s">
        <v>164</v>
      </c>
      <c r="E22" s="978" t="s">
        <v>156</v>
      </c>
      <c r="F22" s="576" t="s">
        <v>248</v>
      </c>
      <c r="G22" s="1041"/>
      <c r="H22" s="196" t="s">
        <v>249</v>
      </c>
      <c r="I22" s="1003"/>
      <c r="J22" s="1314"/>
      <c r="K22" s="987"/>
      <c r="L22" s="984"/>
      <c r="M22" s="1306"/>
      <c r="N22" s="924"/>
      <c r="O22" s="1005" t="s">
        <v>242</v>
      </c>
      <c r="P22" s="868" t="s">
        <v>106</v>
      </c>
      <c r="Q22" s="1059"/>
      <c r="R22" s="1061"/>
      <c r="S22" s="1064"/>
      <c r="T22" s="1078" t="s">
        <v>871</v>
      </c>
      <c r="U22" s="1005" t="s">
        <v>242</v>
      </c>
      <c r="V22" s="1208" t="s">
        <v>250</v>
      </c>
      <c r="W22" s="929" t="s">
        <v>246</v>
      </c>
      <c r="X22" s="837" t="s">
        <v>251</v>
      </c>
      <c r="Y22" s="1011" t="s">
        <v>1016</v>
      </c>
      <c r="Z22" s="837" t="s">
        <v>1019</v>
      </c>
      <c r="AA22" s="837" t="s">
        <v>1018</v>
      </c>
      <c r="AB22" s="872">
        <v>1</v>
      </c>
      <c r="AC22" s="837"/>
      <c r="AD22" s="837"/>
      <c r="AE22" s="837"/>
      <c r="AF22" s="837"/>
      <c r="AG22" s="140"/>
      <c r="AH22" s="143"/>
      <c r="AI22" s="140"/>
      <c r="AJ22" s="143"/>
      <c r="AK22" s="1520"/>
      <c r="AL22" s="1550"/>
      <c r="AM22" s="140"/>
      <c r="AR22" s="22" t="s">
        <v>107</v>
      </c>
      <c r="BD22" s="25" t="s">
        <v>180</v>
      </c>
      <c r="BE22" s="25"/>
    </row>
    <row r="23" spans="1:145" ht="57" customHeight="1" x14ac:dyDescent="0.2">
      <c r="A23" s="949"/>
      <c r="B23" s="946"/>
      <c r="C23" s="974"/>
      <c r="D23" s="957" t="s">
        <v>165</v>
      </c>
      <c r="E23" s="979"/>
      <c r="F23" s="576" t="s">
        <v>252</v>
      </c>
      <c r="G23" s="1041"/>
      <c r="H23" s="196" t="s">
        <v>253</v>
      </c>
      <c r="I23" s="1003"/>
      <c r="J23" s="1314"/>
      <c r="K23" s="987"/>
      <c r="L23" s="984"/>
      <c r="M23" s="1306"/>
      <c r="N23" s="924"/>
      <c r="O23" s="1006"/>
      <c r="P23" s="869"/>
      <c r="Q23" s="1059"/>
      <c r="R23" s="1061"/>
      <c r="S23" s="1064"/>
      <c r="T23" s="1079"/>
      <c r="U23" s="1006"/>
      <c r="V23" s="1086"/>
      <c r="W23" s="1088"/>
      <c r="X23" s="836"/>
      <c r="Y23" s="1009"/>
      <c r="Z23" s="836"/>
      <c r="AA23" s="836"/>
      <c r="AB23" s="905"/>
      <c r="AC23" s="836"/>
      <c r="AD23" s="836"/>
      <c r="AE23" s="836"/>
      <c r="AF23" s="836"/>
      <c r="AG23" s="140"/>
      <c r="AH23" s="143"/>
      <c r="AI23" s="140"/>
      <c r="AJ23" s="143"/>
      <c r="AK23" s="1520"/>
      <c r="AL23" s="1550"/>
      <c r="AM23" s="140"/>
      <c r="AR23" s="22" t="s">
        <v>106</v>
      </c>
      <c r="BD23" s="25" t="s">
        <v>181</v>
      </c>
      <c r="BE23" s="25"/>
    </row>
    <row r="24" spans="1:145" ht="60" customHeight="1" x14ac:dyDescent="0.2">
      <c r="A24" s="949"/>
      <c r="B24" s="946"/>
      <c r="C24" s="974"/>
      <c r="D24" s="946"/>
      <c r="E24" s="978" t="s">
        <v>160</v>
      </c>
      <c r="F24" s="576" t="s">
        <v>254</v>
      </c>
      <c r="G24" s="1041"/>
      <c r="H24" s="196" t="s">
        <v>255</v>
      </c>
      <c r="I24" s="951"/>
      <c r="J24" s="1315"/>
      <c r="K24" s="987"/>
      <c r="L24" s="984"/>
      <c r="M24" s="1306"/>
      <c r="N24" s="924"/>
      <c r="O24" s="1006"/>
      <c r="P24" s="869"/>
      <c r="Q24" s="959"/>
      <c r="R24" s="1062"/>
      <c r="S24" s="1064"/>
      <c r="T24" s="1079"/>
      <c r="U24" s="1006"/>
      <c r="V24" s="1086"/>
      <c r="W24" s="1088"/>
      <c r="X24" s="836"/>
      <c r="Y24" s="1009"/>
      <c r="Z24" s="836"/>
      <c r="AA24" s="836"/>
      <c r="AB24" s="905"/>
      <c r="AC24" s="836"/>
      <c r="AD24" s="836"/>
      <c r="AE24" s="836"/>
      <c r="AF24" s="836"/>
      <c r="AG24" s="140"/>
      <c r="AH24" s="143"/>
      <c r="AI24" s="140"/>
      <c r="AJ24" s="143"/>
      <c r="AK24" s="1520"/>
      <c r="AL24" s="1550"/>
      <c r="AM24" s="140"/>
      <c r="BD24" s="25" t="s">
        <v>182</v>
      </c>
      <c r="BE24" s="25"/>
    </row>
    <row r="25" spans="1:145" ht="70.5" customHeight="1" thickBot="1" x14ac:dyDescent="0.25">
      <c r="A25" s="950"/>
      <c r="B25" s="947"/>
      <c r="C25" s="977"/>
      <c r="D25" s="947"/>
      <c r="E25" s="966"/>
      <c r="F25" s="585" t="s">
        <v>256</v>
      </c>
      <c r="G25" s="1042"/>
      <c r="H25" s="508" t="s">
        <v>257</v>
      </c>
      <c r="I25" s="1083"/>
      <c r="J25" s="1316"/>
      <c r="K25" s="1207"/>
      <c r="L25" s="1237"/>
      <c r="M25" s="1307"/>
      <c r="N25" s="925"/>
      <c r="O25" s="1008"/>
      <c r="P25" s="871"/>
      <c r="Q25" s="1205"/>
      <c r="R25" s="1220"/>
      <c r="S25" s="1212"/>
      <c r="T25" s="1362"/>
      <c r="U25" s="1008"/>
      <c r="V25" s="1351"/>
      <c r="W25" s="930"/>
      <c r="X25" s="836"/>
      <c r="Y25" s="1010"/>
      <c r="Z25" s="838"/>
      <c r="AA25" s="838"/>
      <c r="AB25" s="906"/>
      <c r="AC25" s="836"/>
      <c r="AD25" s="838"/>
      <c r="AE25" s="838"/>
      <c r="AF25" s="838"/>
      <c r="AG25" s="141"/>
      <c r="AH25" s="144"/>
      <c r="AI25" s="141"/>
      <c r="AJ25" s="144"/>
      <c r="AK25" s="1521"/>
      <c r="AL25" s="1551"/>
      <c r="AM25" s="141"/>
      <c r="BD25" s="25" t="s">
        <v>183</v>
      </c>
      <c r="BE25" s="25"/>
    </row>
    <row r="26" spans="1:145" ht="44.25" customHeight="1" thickTop="1" x14ac:dyDescent="0.2">
      <c r="A26" s="949" t="str">
        <f>'[3]MAPA DE RIESGOS '!$A$16</f>
        <v>PE03 GESTIÓN DE LA INFORMACIÓN</v>
      </c>
      <c r="B26" s="965" t="s">
        <v>763</v>
      </c>
      <c r="C26" s="1291">
        <v>3</v>
      </c>
      <c r="D26" s="575" t="s">
        <v>164</v>
      </c>
      <c r="E26" s="197" t="s">
        <v>159</v>
      </c>
      <c r="F26" s="575" t="s">
        <v>265</v>
      </c>
      <c r="G26" s="1268" t="s">
        <v>888</v>
      </c>
      <c r="H26" s="509" t="s">
        <v>264</v>
      </c>
      <c r="I26" s="1040" t="s">
        <v>12</v>
      </c>
      <c r="J26" s="1596" t="s">
        <v>114</v>
      </c>
      <c r="K26" s="1190">
        <f>VLOOKUP(I26,'[3]MATRIZ CALIFICACIÓN'!$B$10:$C$14,2,0)</f>
        <v>2</v>
      </c>
      <c r="L26" s="1300">
        <f>HLOOKUP(J26,'[3]MATRIZ CALIFICACIÓN'!$D$8:$F$9,2,0)</f>
        <v>2</v>
      </c>
      <c r="M26" s="1299">
        <f>VALUE(CONCATENATE(K26,L26))</f>
        <v>22</v>
      </c>
      <c r="N26" s="924" t="str">
        <f>VLOOKUP(M26,'[3]MATRIZ CALIFICACIÓN'!$D$27:$E$69,2,0)</f>
        <v>MODERADA</v>
      </c>
      <c r="O26" s="939" t="s">
        <v>766</v>
      </c>
      <c r="P26" s="1330" t="s">
        <v>106</v>
      </c>
      <c r="Q26" s="1324" t="s">
        <v>47</v>
      </c>
      <c r="R26" s="1058" t="s">
        <v>114</v>
      </c>
      <c r="S26" s="1358" t="s">
        <v>10</v>
      </c>
      <c r="T26" s="1356" t="s">
        <v>262</v>
      </c>
      <c r="U26" s="1007" t="s">
        <v>768</v>
      </c>
      <c r="V26" s="1086" t="s">
        <v>769</v>
      </c>
      <c r="W26" s="1354" t="s">
        <v>574</v>
      </c>
      <c r="X26" s="1591" t="s">
        <v>872</v>
      </c>
      <c r="Y26" s="1326" t="s">
        <v>928</v>
      </c>
      <c r="Z26" s="836" t="s">
        <v>929</v>
      </c>
      <c r="AA26" s="880" t="s">
        <v>1051</v>
      </c>
      <c r="AB26" s="1103">
        <v>1</v>
      </c>
      <c r="AC26" s="1066"/>
      <c r="AD26" s="1141"/>
      <c r="AE26" s="880"/>
      <c r="AF26" s="1142"/>
      <c r="AG26" s="139"/>
      <c r="AH26" s="142"/>
      <c r="AI26" s="139"/>
      <c r="AJ26" s="142"/>
      <c r="AK26" s="846" t="s">
        <v>1105</v>
      </c>
      <c r="AL26" s="850"/>
      <c r="AM26" s="139"/>
      <c r="BD26" s="25" t="s">
        <v>184</v>
      </c>
      <c r="BE26" s="25"/>
    </row>
    <row r="27" spans="1:145" ht="45.75" customHeight="1" x14ac:dyDescent="0.2">
      <c r="A27" s="949"/>
      <c r="B27" s="965"/>
      <c r="C27" s="1292"/>
      <c r="D27" s="957" t="s">
        <v>163</v>
      </c>
      <c r="E27" s="196" t="s">
        <v>160</v>
      </c>
      <c r="F27" s="576" t="s">
        <v>261</v>
      </c>
      <c r="G27" s="1269"/>
      <c r="H27" s="1589" t="s">
        <v>260</v>
      </c>
      <c r="I27" s="1003"/>
      <c r="J27" s="1597"/>
      <c r="K27" s="1298"/>
      <c r="L27" s="1301"/>
      <c r="M27" s="1002"/>
      <c r="N27" s="924"/>
      <c r="O27" s="940"/>
      <c r="P27" s="1282"/>
      <c r="Q27" s="1325"/>
      <c r="R27" s="1059"/>
      <c r="S27" s="1359"/>
      <c r="T27" s="1357"/>
      <c r="U27" s="942"/>
      <c r="V27" s="1158"/>
      <c r="W27" s="1355"/>
      <c r="X27" s="1501"/>
      <c r="Y27" s="1327"/>
      <c r="Z27" s="874"/>
      <c r="AA27" s="878"/>
      <c r="AB27" s="1101"/>
      <c r="AC27" s="1004"/>
      <c r="AD27" s="874"/>
      <c r="AE27" s="889"/>
      <c r="AF27" s="1101"/>
      <c r="AG27" s="140"/>
      <c r="AH27" s="143"/>
      <c r="AI27" s="140"/>
      <c r="AJ27" s="143"/>
      <c r="AK27" s="847"/>
      <c r="AL27" s="1520"/>
      <c r="AM27" s="140"/>
      <c r="BD27" s="25" t="s">
        <v>185</v>
      </c>
      <c r="BE27" s="25"/>
    </row>
    <row r="28" spans="1:145" ht="66.75" customHeight="1" x14ac:dyDescent="0.2">
      <c r="A28" s="949"/>
      <c r="B28" s="965"/>
      <c r="C28" s="1292"/>
      <c r="D28" s="946"/>
      <c r="E28" s="196" t="s">
        <v>157</v>
      </c>
      <c r="F28" s="592" t="s">
        <v>259</v>
      </c>
      <c r="G28" s="1269"/>
      <c r="H28" s="1590"/>
      <c r="I28" s="1003"/>
      <c r="J28" s="1597"/>
      <c r="K28" s="1298"/>
      <c r="L28" s="1301"/>
      <c r="M28" s="1002"/>
      <c r="N28" s="924"/>
      <c r="O28" s="1076" t="s">
        <v>767</v>
      </c>
      <c r="P28" s="1282"/>
      <c r="Q28" s="1325"/>
      <c r="R28" s="1059"/>
      <c r="S28" s="1359"/>
      <c r="T28" s="1357"/>
      <c r="U28" s="942"/>
      <c r="V28" s="1086" t="s">
        <v>770</v>
      </c>
      <c r="W28" s="1355"/>
      <c r="X28" s="1592" t="s">
        <v>771</v>
      </c>
      <c r="Y28" s="1326" t="s">
        <v>928</v>
      </c>
      <c r="Z28" s="836" t="s">
        <v>930</v>
      </c>
      <c r="AA28" s="878"/>
      <c r="AB28" s="1103">
        <v>1</v>
      </c>
      <c r="AC28" s="903"/>
      <c r="AD28" s="1070"/>
      <c r="AE28" s="878"/>
      <c r="AF28" s="1103"/>
      <c r="AG28" s="140"/>
      <c r="AH28" s="143"/>
      <c r="AI28" s="140"/>
      <c r="AJ28" s="143"/>
      <c r="AK28" s="847"/>
      <c r="AL28" s="1520"/>
      <c r="AM28" s="140"/>
      <c r="BD28" s="25" t="s">
        <v>186</v>
      </c>
      <c r="BE28" s="25"/>
    </row>
    <row r="29" spans="1:145" ht="48.75" customHeight="1" x14ac:dyDescent="0.2">
      <c r="A29" s="949"/>
      <c r="B29" s="965"/>
      <c r="C29" s="1292"/>
      <c r="D29" s="972"/>
      <c r="E29" s="196" t="s">
        <v>158</v>
      </c>
      <c r="F29" s="592" t="s">
        <v>258</v>
      </c>
      <c r="G29" s="1269"/>
      <c r="H29" s="529" t="s">
        <v>765</v>
      </c>
      <c r="I29" s="1003"/>
      <c r="J29" s="1597"/>
      <c r="K29" s="1298"/>
      <c r="L29" s="1301"/>
      <c r="M29" s="1002"/>
      <c r="N29" s="1000"/>
      <c r="O29" s="940"/>
      <c r="P29" s="1282"/>
      <c r="Q29" s="1325"/>
      <c r="R29" s="1059"/>
      <c r="S29" s="1359"/>
      <c r="T29" s="1357"/>
      <c r="U29" s="942"/>
      <c r="V29" s="1158"/>
      <c r="W29" s="1355"/>
      <c r="X29" s="1501"/>
      <c r="Y29" s="1327"/>
      <c r="Z29" s="874"/>
      <c r="AA29" s="878"/>
      <c r="AB29" s="1101"/>
      <c r="AC29" s="1004"/>
      <c r="AD29" s="1071"/>
      <c r="AE29" s="889"/>
      <c r="AF29" s="1101"/>
      <c r="AG29" s="140"/>
      <c r="AH29" s="143"/>
      <c r="AI29" s="140"/>
      <c r="AJ29" s="143"/>
      <c r="AK29" s="847"/>
      <c r="AL29" s="1552"/>
      <c r="AM29" s="140"/>
      <c r="BD29" s="25" t="s">
        <v>187</v>
      </c>
      <c r="BE29" s="25"/>
    </row>
    <row r="30" spans="1:145" ht="60.75" customHeight="1" x14ac:dyDescent="0.2">
      <c r="A30" s="949"/>
      <c r="B30" s="965"/>
      <c r="C30" s="975">
        <v>4</v>
      </c>
      <c r="D30" s="946" t="s">
        <v>162</v>
      </c>
      <c r="E30" s="582" t="str">
        <f>'[3]MAPA DE RIESGOS '!E20</f>
        <v>MODELO DE OPERACIÓN</v>
      </c>
      <c r="F30" s="564" t="str">
        <f>'[3]MAPA DE RIESGOS '!F20</f>
        <v xml:space="preserve">Amiguismo y clientelismo
</v>
      </c>
      <c r="G30" s="1296" t="s">
        <v>764</v>
      </c>
      <c r="H30" s="509" t="str">
        <f>'[3]MAPA DE RIESGOS '!H20</f>
        <v>Sancion disciplinarias y legales</v>
      </c>
      <c r="I30" s="1040" t="s">
        <v>12</v>
      </c>
      <c r="J30" s="1313" t="s">
        <v>114</v>
      </c>
      <c r="K30" s="899">
        <f>'[3]MAPA DE RIESGOS '!K20</f>
        <v>3</v>
      </c>
      <c r="L30" s="990">
        <f>'[3]MAPA DE RIESGOS '!L20</f>
        <v>2</v>
      </c>
      <c r="M30" s="1068">
        <f>'[3]MAPA DE RIESGOS '!M20</f>
        <v>32</v>
      </c>
      <c r="N30" s="924" t="s">
        <v>35</v>
      </c>
      <c r="O30" s="1331" t="str">
        <f>'[3]MAPA DE RIESGOS '!O20</f>
        <v xml:space="preserve">Aplicación del PROCEDIMIENTO ADQUISICION DE SOFTWARE PE03-PRO3 </v>
      </c>
      <c r="P30" s="869" t="str">
        <f>'[3]MAPA DE RIESGOS '!P20</f>
        <v>PREVENTIVO</v>
      </c>
      <c r="Q30" s="1159" t="s">
        <v>47</v>
      </c>
      <c r="R30" s="1219" t="str">
        <f>'[3]MAPA DE RIESGOS '!R20</f>
        <v>MAYOR (10)</v>
      </c>
      <c r="S30" s="1064" t="str">
        <f>'[3]MAPA DE RIESGOS '!S20</f>
        <v>BAJA</v>
      </c>
      <c r="T30" s="1068" t="str">
        <f>'[3]MAPA DE RIESGOS '!T20</f>
        <v>permanente</v>
      </c>
      <c r="U30" s="869" t="str">
        <f>'[3]MAPA DE RIESGOS '!U20</f>
        <v xml:space="preserve">Verificacion y aprobación de estudios de adquisicion de software por parte del Jefe de la Oficina de Información Sectorial </v>
      </c>
      <c r="V30" s="899" t="str">
        <f>'[3]MAPA DE RIESGOS '!V20</f>
        <v>Estudios realizados documentados</v>
      </c>
      <c r="W30" s="1068" t="s">
        <v>574</v>
      </c>
      <c r="X30" s="1282" t="s">
        <v>873</v>
      </c>
      <c r="Y30" s="753">
        <v>43131</v>
      </c>
      <c r="Z30" s="709" t="s">
        <v>931</v>
      </c>
      <c r="AA30" s="878"/>
      <c r="AB30" s="1100">
        <v>1</v>
      </c>
      <c r="AC30" s="894"/>
      <c r="AD30" s="837"/>
      <c r="AE30" s="877"/>
      <c r="AF30" s="1100"/>
      <c r="AG30" s="140"/>
      <c r="AH30" s="143"/>
      <c r="AI30" s="140"/>
      <c r="AJ30" s="143"/>
      <c r="AK30" s="846" t="s">
        <v>1106</v>
      </c>
      <c r="AL30" s="847"/>
      <c r="AM30" s="174"/>
    </row>
    <row r="31" spans="1:145" ht="51" customHeight="1" x14ac:dyDescent="0.2">
      <c r="A31" s="949"/>
      <c r="B31" s="965"/>
      <c r="C31" s="1292"/>
      <c r="D31" s="946"/>
      <c r="E31" s="978" t="str">
        <f>'[3]MAPA DE RIESGOS '!E21</f>
        <v>RECURSOS HUMANOS Y ECONOMICOS</v>
      </c>
      <c r="F31" s="576" t="str">
        <f>'[3]MAPA DE RIESGOS '!F21</f>
        <v>Bajos estandares Eticos</v>
      </c>
      <c r="G31" s="1296"/>
      <c r="H31" s="196" t="str">
        <f>'[3]MAPA DE RIESGOS '!H21</f>
        <v>Perdida de imagen y credibilidad institucional</v>
      </c>
      <c r="I31" s="1003"/>
      <c r="J31" s="1314"/>
      <c r="K31" s="899"/>
      <c r="L31" s="990"/>
      <c r="M31" s="1068"/>
      <c r="N31" s="924"/>
      <c r="O31" s="1331"/>
      <c r="P31" s="869"/>
      <c r="Q31" s="1059"/>
      <c r="R31" s="1061"/>
      <c r="S31" s="1064"/>
      <c r="T31" s="1068"/>
      <c r="U31" s="869"/>
      <c r="V31" s="899"/>
      <c r="W31" s="1068"/>
      <c r="X31" s="1282"/>
      <c r="Y31" s="753">
        <v>43159</v>
      </c>
      <c r="Z31" s="709" t="s">
        <v>932</v>
      </c>
      <c r="AA31" s="878"/>
      <c r="AB31" s="1103"/>
      <c r="AC31" s="896"/>
      <c r="AD31" s="874"/>
      <c r="AE31" s="889"/>
      <c r="AF31" s="1101"/>
      <c r="AG31" s="174"/>
      <c r="AH31" s="145"/>
      <c r="AI31" s="174"/>
      <c r="AJ31" s="145"/>
      <c r="AK31" s="847"/>
      <c r="AL31" s="847"/>
      <c r="AM31" s="174"/>
    </row>
    <row r="32" spans="1:145" ht="75" customHeight="1" x14ac:dyDescent="0.2">
      <c r="A32" s="949"/>
      <c r="B32" s="965"/>
      <c r="C32" s="1292"/>
      <c r="D32" s="946"/>
      <c r="E32" s="979"/>
      <c r="F32" s="576" t="str">
        <f>'[3]MAPA DE RIESGOS '!F22</f>
        <v>Interes Indebido en las celebracion de contratos o debilidad de procesos y procedimientos para la gestion</v>
      </c>
      <c r="G32" s="1296"/>
      <c r="H32" s="1319" t="str">
        <f>'[3]MAPA DE RIESGOS '!H22</f>
        <v>Detrimento patrimonial</v>
      </c>
      <c r="I32" s="1003"/>
      <c r="J32" s="1314"/>
      <c r="K32" s="899"/>
      <c r="L32" s="990"/>
      <c r="M32" s="1068"/>
      <c r="N32" s="924"/>
      <c r="O32" s="1331"/>
      <c r="P32" s="869"/>
      <c r="Q32" s="1059"/>
      <c r="R32" s="1061"/>
      <c r="S32" s="1064"/>
      <c r="T32" s="1068"/>
      <c r="U32" s="869"/>
      <c r="V32" s="899"/>
      <c r="W32" s="1068"/>
      <c r="X32" s="1282"/>
      <c r="Y32" s="1610">
        <v>43159</v>
      </c>
      <c r="Z32" s="837" t="s">
        <v>933</v>
      </c>
      <c r="AA32" s="878"/>
      <c r="AB32" s="1103"/>
      <c r="AC32" s="894"/>
      <c r="AD32" s="1148"/>
      <c r="AE32" s="877"/>
      <c r="AF32" s="1100"/>
      <c r="AG32" s="140"/>
      <c r="AH32" s="143"/>
      <c r="AI32" s="140"/>
      <c r="AJ32" s="143"/>
      <c r="AK32" s="847"/>
      <c r="AL32" s="847"/>
      <c r="AM32" s="140"/>
    </row>
    <row r="33" spans="1:39" ht="27" customHeight="1" x14ac:dyDescent="0.2">
      <c r="A33" s="949"/>
      <c r="B33" s="965"/>
      <c r="C33" s="1292"/>
      <c r="D33" s="946"/>
      <c r="E33" s="978" t="str">
        <f>'[3]MAPA DE RIESGOS '!E23</f>
        <v xml:space="preserve">SISTEMAS DE INFORMACIÓN </v>
      </c>
      <c r="F33" s="576" t="str">
        <f>'[3]MAPA DE RIESGOS '!F23</f>
        <v>utilizacion indebida de la informacion</v>
      </c>
      <c r="G33" s="1296"/>
      <c r="H33" s="967"/>
      <c r="I33" s="951"/>
      <c r="J33" s="1315"/>
      <c r="K33" s="899"/>
      <c r="L33" s="990"/>
      <c r="M33" s="1068"/>
      <c r="N33" s="924"/>
      <c r="O33" s="1331"/>
      <c r="P33" s="869"/>
      <c r="Q33" s="959"/>
      <c r="R33" s="1062"/>
      <c r="S33" s="1064"/>
      <c r="T33" s="1068"/>
      <c r="U33" s="869"/>
      <c r="V33" s="899"/>
      <c r="W33" s="1068"/>
      <c r="X33" s="1282"/>
      <c r="Y33" s="1150"/>
      <c r="Z33" s="836"/>
      <c r="AA33" s="878"/>
      <c r="AB33" s="1103"/>
      <c r="AC33" s="895"/>
      <c r="AD33" s="1070"/>
      <c r="AE33" s="878"/>
      <c r="AF33" s="1103"/>
      <c r="AG33" s="140"/>
      <c r="AH33" s="143"/>
      <c r="AI33" s="140"/>
      <c r="AJ33" s="143"/>
      <c r="AK33" s="847"/>
      <c r="AL33" s="847"/>
      <c r="AM33" s="140"/>
    </row>
    <row r="34" spans="1:39" ht="21" customHeight="1" thickBot="1" x14ac:dyDescent="0.25">
      <c r="A34" s="950"/>
      <c r="B34" s="966"/>
      <c r="C34" s="1295"/>
      <c r="D34" s="947"/>
      <c r="E34" s="966"/>
      <c r="F34" s="585" t="str">
        <f>'[3]MAPA DE RIESGOS '!F24</f>
        <v>Trafico de Influencias</v>
      </c>
      <c r="G34" s="1297"/>
      <c r="H34" s="1320"/>
      <c r="I34" s="1083"/>
      <c r="J34" s="1316"/>
      <c r="K34" s="900"/>
      <c r="L34" s="991"/>
      <c r="M34" s="927"/>
      <c r="N34" s="925"/>
      <c r="O34" s="1332"/>
      <c r="P34" s="871"/>
      <c r="Q34" s="1205"/>
      <c r="R34" s="1220"/>
      <c r="S34" s="1212"/>
      <c r="T34" s="927"/>
      <c r="U34" s="871"/>
      <c r="V34" s="900"/>
      <c r="W34" s="927"/>
      <c r="X34" s="1283"/>
      <c r="Y34" s="1151"/>
      <c r="Z34" s="838"/>
      <c r="AA34" s="879"/>
      <c r="AB34" s="1104"/>
      <c r="AC34" s="1102"/>
      <c r="AD34" s="1149"/>
      <c r="AE34" s="879"/>
      <c r="AF34" s="1104"/>
      <c r="AG34" s="141"/>
      <c r="AH34" s="144"/>
      <c r="AI34" s="141"/>
      <c r="AJ34" s="144"/>
      <c r="AK34" s="848"/>
      <c r="AL34" s="848"/>
      <c r="AM34" s="141"/>
    </row>
    <row r="35" spans="1:39" ht="55.5" customHeight="1" thickTop="1" x14ac:dyDescent="0.2">
      <c r="A35" s="948" t="str">
        <f>'[3]MAPA DE RIESGOS '!A25</f>
        <v>PA04 GESTIÓN TECNOLOGICA</v>
      </c>
      <c r="B35" s="980" t="s">
        <v>633</v>
      </c>
      <c r="C35" s="1291">
        <v>5</v>
      </c>
      <c r="D35" s="945" t="s">
        <v>162</v>
      </c>
      <c r="E35" s="264" t="s">
        <v>160</v>
      </c>
      <c r="F35" s="575" t="s">
        <v>266</v>
      </c>
      <c r="G35" s="1293" t="s">
        <v>890</v>
      </c>
      <c r="H35" s="209" t="s">
        <v>267</v>
      </c>
      <c r="I35" s="1276" t="s">
        <v>12</v>
      </c>
      <c r="J35" s="1277" t="s">
        <v>114</v>
      </c>
      <c r="K35" s="1317">
        <f>VLOOKUP(I35,'[4]MATRIZ CALIFICACIÓN'!$B$10:$C$14,2,0)</f>
        <v>2</v>
      </c>
      <c r="L35" s="1318">
        <f>HLOOKUP(J35,'[4]MATRIZ CALIFICACIÓN'!$D$8:$F$9,2,0)</f>
        <v>2</v>
      </c>
      <c r="M35" s="1001">
        <f>VALUE(CONCATENATE(K35,L35))</f>
        <v>22</v>
      </c>
      <c r="N35" s="1278" t="str">
        <f>VLOOKUP(M35,'[3]MATRIZ CALIFICACIÓN'!$D$27:$E$69,2,0)</f>
        <v>MODERADA</v>
      </c>
      <c r="O35" s="530" t="s">
        <v>562</v>
      </c>
      <c r="P35" s="1330" t="s">
        <v>106</v>
      </c>
      <c r="Q35" s="1058" t="s">
        <v>47</v>
      </c>
      <c r="R35" s="1060" t="str">
        <f>'[3]MAPA DE RIESGOS '!R25</f>
        <v>MAYOR (10)</v>
      </c>
      <c r="S35" s="1308" t="s">
        <v>10</v>
      </c>
      <c r="T35" s="1328" t="s">
        <v>262</v>
      </c>
      <c r="U35" s="1330" t="s">
        <v>269</v>
      </c>
      <c r="V35" s="1343" t="s">
        <v>270</v>
      </c>
      <c r="W35" s="1345" t="s">
        <v>574</v>
      </c>
      <c r="X35" s="870" t="s">
        <v>773</v>
      </c>
      <c r="Y35" s="754" t="s">
        <v>934</v>
      </c>
      <c r="Z35" s="755" t="s">
        <v>935</v>
      </c>
      <c r="AA35" s="877" t="s">
        <v>1051</v>
      </c>
      <c r="AB35" s="756">
        <v>1</v>
      </c>
      <c r="AC35" s="664"/>
      <c r="AD35" s="663"/>
      <c r="AE35" s="653"/>
      <c r="AF35" s="666"/>
      <c r="AG35" s="174"/>
      <c r="AH35" s="145"/>
      <c r="AI35" s="174"/>
      <c r="AJ35" s="145"/>
      <c r="AK35" s="847" t="s">
        <v>1107</v>
      </c>
      <c r="AL35" s="850"/>
      <c r="AM35" s="139"/>
    </row>
    <row r="36" spans="1:39" ht="63.75" customHeight="1" x14ac:dyDescent="0.2">
      <c r="A36" s="949"/>
      <c r="B36" s="965"/>
      <c r="C36" s="1292"/>
      <c r="D36" s="946"/>
      <c r="E36" s="592" t="s">
        <v>160</v>
      </c>
      <c r="F36" s="592" t="s">
        <v>271</v>
      </c>
      <c r="G36" s="1294"/>
      <c r="H36" s="196" t="s">
        <v>272</v>
      </c>
      <c r="I36" s="1043"/>
      <c r="J36" s="1269"/>
      <c r="K36" s="1298"/>
      <c r="L36" s="1301"/>
      <c r="M36" s="1002"/>
      <c r="N36" s="1279"/>
      <c r="O36" s="981" t="s">
        <v>563</v>
      </c>
      <c r="P36" s="1282"/>
      <c r="Q36" s="1059"/>
      <c r="R36" s="1061"/>
      <c r="S36" s="1309"/>
      <c r="T36" s="1329"/>
      <c r="U36" s="1282"/>
      <c r="V36" s="1344"/>
      <c r="W36" s="1346"/>
      <c r="X36" s="1282"/>
      <c r="Y36" s="757">
        <v>43190</v>
      </c>
      <c r="Z36" s="758" t="s">
        <v>936</v>
      </c>
      <c r="AA36" s="878"/>
      <c r="AB36" s="759">
        <v>1</v>
      </c>
      <c r="AC36" s="894"/>
      <c r="AD36" s="837"/>
      <c r="AE36" s="877"/>
      <c r="AF36" s="875"/>
      <c r="AG36" s="140"/>
      <c r="AH36" s="143"/>
      <c r="AI36" s="140"/>
      <c r="AJ36" s="143"/>
      <c r="AK36" s="847"/>
      <c r="AL36" s="847"/>
      <c r="AM36" s="140"/>
    </row>
    <row r="37" spans="1:39" ht="69.75" customHeight="1" x14ac:dyDescent="0.2">
      <c r="A37" s="949"/>
      <c r="B37" s="965"/>
      <c r="C37" s="1292"/>
      <c r="D37" s="946"/>
      <c r="E37" s="592" t="s">
        <v>159</v>
      </c>
      <c r="F37" s="592" t="s">
        <v>273</v>
      </c>
      <c r="G37" s="1294"/>
      <c r="H37" s="1051" t="s">
        <v>274</v>
      </c>
      <c r="I37" s="1043"/>
      <c r="J37" s="1269"/>
      <c r="K37" s="1298"/>
      <c r="L37" s="1301"/>
      <c r="M37" s="1002"/>
      <c r="N37" s="1279"/>
      <c r="O37" s="1429"/>
      <c r="P37" s="1282"/>
      <c r="Q37" s="1059"/>
      <c r="R37" s="1061"/>
      <c r="S37" s="1309"/>
      <c r="T37" s="1329"/>
      <c r="U37" s="1282"/>
      <c r="V37" s="1344"/>
      <c r="W37" s="1346"/>
      <c r="X37" s="1282"/>
      <c r="Y37" s="1336">
        <v>43220</v>
      </c>
      <c r="Z37" s="1340" t="s">
        <v>937</v>
      </c>
      <c r="AA37" s="878"/>
      <c r="AB37" s="1333">
        <v>1</v>
      </c>
      <c r="AC37" s="895"/>
      <c r="AD37" s="836"/>
      <c r="AE37" s="878"/>
      <c r="AF37" s="893"/>
      <c r="AG37" s="140"/>
      <c r="AH37" s="143"/>
      <c r="AI37" s="140"/>
      <c r="AJ37" s="143"/>
      <c r="AK37" s="847"/>
      <c r="AL37" s="847"/>
      <c r="AM37" s="140"/>
    </row>
    <row r="38" spans="1:39" ht="44.25" customHeight="1" x14ac:dyDescent="0.2">
      <c r="A38" s="949"/>
      <c r="B38" s="965"/>
      <c r="C38" s="1292"/>
      <c r="D38" s="946"/>
      <c r="E38" s="592" t="s">
        <v>158</v>
      </c>
      <c r="F38" s="592" t="s">
        <v>258</v>
      </c>
      <c r="G38" s="1294"/>
      <c r="H38" s="1052"/>
      <c r="I38" s="1043"/>
      <c r="J38" s="1269"/>
      <c r="K38" s="1298"/>
      <c r="L38" s="1301"/>
      <c r="M38" s="1002"/>
      <c r="N38" s="1279"/>
      <c r="O38" s="981" t="s">
        <v>772</v>
      </c>
      <c r="P38" s="1282"/>
      <c r="Q38" s="959"/>
      <c r="R38" s="1062"/>
      <c r="S38" s="1309"/>
      <c r="T38" s="1329"/>
      <c r="U38" s="1282"/>
      <c r="V38" s="1344"/>
      <c r="W38" s="1346"/>
      <c r="X38" s="1282"/>
      <c r="Y38" s="1337"/>
      <c r="Z38" s="1341"/>
      <c r="AA38" s="878"/>
      <c r="AB38" s="1334"/>
      <c r="AC38" s="895"/>
      <c r="AD38" s="836"/>
      <c r="AE38" s="878"/>
      <c r="AF38" s="893"/>
      <c r="AG38" s="140"/>
      <c r="AH38" s="143"/>
      <c r="AI38" s="140"/>
      <c r="AJ38" s="143"/>
      <c r="AK38" s="847"/>
      <c r="AL38" s="847"/>
      <c r="AM38" s="140"/>
    </row>
    <row r="39" spans="1:39" ht="75" customHeight="1" thickBot="1" x14ac:dyDescent="0.25">
      <c r="A39" s="949"/>
      <c r="B39" s="965"/>
      <c r="C39" s="1292"/>
      <c r="D39" s="972"/>
      <c r="E39" s="592" t="s">
        <v>160</v>
      </c>
      <c r="F39" s="592" t="s">
        <v>275</v>
      </c>
      <c r="G39" s="1294"/>
      <c r="H39" s="1053"/>
      <c r="I39" s="1043"/>
      <c r="J39" s="1269"/>
      <c r="K39" s="1298"/>
      <c r="L39" s="1301"/>
      <c r="M39" s="1002"/>
      <c r="N39" s="1279"/>
      <c r="O39" s="1429"/>
      <c r="P39" s="1282"/>
      <c r="Q39" s="1059"/>
      <c r="R39" s="1061"/>
      <c r="S39" s="1309"/>
      <c r="T39" s="1329"/>
      <c r="U39" s="1282"/>
      <c r="V39" s="1344"/>
      <c r="W39" s="1346"/>
      <c r="X39" s="1282"/>
      <c r="Y39" s="1338"/>
      <c r="Z39" s="1342"/>
      <c r="AA39" s="879"/>
      <c r="AB39" s="1335"/>
      <c r="AC39" s="896"/>
      <c r="AD39" s="874"/>
      <c r="AE39" s="889"/>
      <c r="AF39" s="876"/>
      <c r="AG39" s="141"/>
      <c r="AH39" s="150"/>
      <c r="AI39" s="141"/>
      <c r="AJ39" s="150"/>
      <c r="AK39" s="849"/>
      <c r="AL39" s="849"/>
      <c r="AM39" s="140"/>
    </row>
    <row r="40" spans="1:39" ht="46.5" customHeight="1" x14ac:dyDescent="0.2">
      <c r="A40" s="949"/>
      <c r="B40" s="965"/>
      <c r="C40" s="974">
        <v>6</v>
      </c>
      <c r="D40" s="957" t="s">
        <v>164</v>
      </c>
      <c r="E40" s="592" t="s">
        <v>160</v>
      </c>
      <c r="F40" s="564" t="s">
        <v>266</v>
      </c>
      <c r="G40" s="999" t="s">
        <v>561</v>
      </c>
      <c r="H40" s="595" t="s">
        <v>267</v>
      </c>
      <c r="I40" s="972" t="s">
        <v>12</v>
      </c>
      <c r="J40" s="1268" t="s">
        <v>114</v>
      </c>
      <c r="K40" s="218"/>
      <c r="L40" s="219"/>
      <c r="M40" s="218"/>
      <c r="N40" s="924" t="s">
        <v>35</v>
      </c>
      <c r="O40" s="532" t="s">
        <v>562</v>
      </c>
      <c r="P40" s="870" t="s">
        <v>106</v>
      </c>
      <c r="Q40" s="1159" t="s">
        <v>47</v>
      </c>
      <c r="R40" s="1219" t="s">
        <v>114</v>
      </c>
      <c r="S40" s="1311" t="s">
        <v>10</v>
      </c>
      <c r="T40" s="1286" t="s">
        <v>566</v>
      </c>
      <c r="U40" s="551" t="s">
        <v>567</v>
      </c>
      <c r="V40" s="580" t="s">
        <v>570</v>
      </c>
      <c r="W40" s="1280" t="s">
        <v>573</v>
      </c>
      <c r="X40" s="870" t="s">
        <v>774</v>
      </c>
      <c r="Y40" s="897" t="s">
        <v>939</v>
      </c>
      <c r="Z40" s="836" t="s">
        <v>938</v>
      </c>
      <c r="AA40" s="899" t="s">
        <v>1052</v>
      </c>
      <c r="AB40" s="893">
        <v>1</v>
      </c>
      <c r="AC40" s="1150"/>
      <c r="AD40" s="836"/>
      <c r="AE40" s="899"/>
      <c r="AF40" s="1103"/>
      <c r="AG40" s="201"/>
      <c r="AH40" s="200"/>
      <c r="AI40" s="201"/>
      <c r="AJ40" s="200"/>
      <c r="AK40" s="847" t="s">
        <v>1115</v>
      </c>
      <c r="AL40" s="852"/>
      <c r="AM40" s="201"/>
    </row>
    <row r="41" spans="1:39" ht="46.5" customHeight="1" x14ac:dyDescent="0.2">
      <c r="A41" s="949"/>
      <c r="B41" s="965"/>
      <c r="C41" s="974"/>
      <c r="D41" s="946"/>
      <c r="E41" s="592" t="s">
        <v>159</v>
      </c>
      <c r="F41" s="592" t="s">
        <v>271</v>
      </c>
      <c r="G41" s="1041"/>
      <c r="H41" s="510" t="s">
        <v>272</v>
      </c>
      <c r="I41" s="1043"/>
      <c r="J41" s="1269"/>
      <c r="K41" s="218"/>
      <c r="L41" s="219"/>
      <c r="M41" s="218"/>
      <c r="N41" s="924"/>
      <c r="O41" s="531" t="s">
        <v>563</v>
      </c>
      <c r="P41" s="1282"/>
      <c r="Q41" s="1059"/>
      <c r="R41" s="1061"/>
      <c r="S41" s="1309"/>
      <c r="T41" s="1287"/>
      <c r="U41" s="573" t="s">
        <v>568</v>
      </c>
      <c r="V41" s="615" t="s">
        <v>571</v>
      </c>
      <c r="W41" s="1280"/>
      <c r="X41" s="1282"/>
      <c r="Y41" s="897"/>
      <c r="Z41" s="836"/>
      <c r="AA41" s="899"/>
      <c r="AB41" s="893"/>
      <c r="AC41" s="1150"/>
      <c r="AD41" s="836"/>
      <c r="AE41" s="899"/>
      <c r="AF41" s="1103"/>
      <c r="AG41" s="201"/>
      <c r="AH41" s="200"/>
      <c r="AI41" s="201"/>
      <c r="AJ41" s="200"/>
      <c r="AK41" s="847"/>
      <c r="AL41" s="1553"/>
      <c r="AM41" s="201"/>
    </row>
    <row r="42" spans="1:39" ht="65.25" customHeight="1" thickBot="1" x14ac:dyDescent="0.25">
      <c r="A42" s="949"/>
      <c r="B42" s="965"/>
      <c r="C42" s="974"/>
      <c r="D42" s="946"/>
      <c r="E42" s="592" t="s">
        <v>156</v>
      </c>
      <c r="F42" s="592" t="s">
        <v>273</v>
      </c>
      <c r="G42" s="1041"/>
      <c r="H42" s="1045" t="s">
        <v>274</v>
      </c>
      <c r="I42" s="1043"/>
      <c r="J42" s="1269"/>
      <c r="K42" s="224"/>
      <c r="L42" s="225"/>
      <c r="M42" s="224"/>
      <c r="N42" s="924"/>
      <c r="O42" s="531" t="s">
        <v>564</v>
      </c>
      <c r="P42" s="1282"/>
      <c r="Q42" s="1059"/>
      <c r="R42" s="1061"/>
      <c r="S42" s="1309"/>
      <c r="T42" s="1287"/>
      <c r="U42" s="868" t="s">
        <v>569</v>
      </c>
      <c r="V42" s="928" t="s">
        <v>572</v>
      </c>
      <c r="W42" s="1280"/>
      <c r="X42" s="1282"/>
      <c r="Y42" s="897"/>
      <c r="Z42" s="836"/>
      <c r="AA42" s="899"/>
      <c r="AB42" s="893"/>
      <c r="AC42" s="1150"/>
      <c r="AD42" s="836"/>
      <c r="AE42" s="899"/>
      <c r="AF42" s="1103"/>
      <c r="AG42" s="174"/>
      <c r="AH42" s="226"/>
      <c r="AI42" s="201"/>
      <c r="AJ42" s="200"/>
      <c r="AK42" s="847"/>
      <c r="AL42" s="1553"/>
      <c r="AM42" s="201"/>
    </row>
    <row r="43" spans="1:39" ht="56.25" customHeight="1" x14ac:dyDescent="0.2">
      <c r="A43" s="949"/>
      <c r="B43" s="965"/>
      <c r="C43" s="974"/>
      <c r="D43" s="946"/>
      <c r="E43" s="978" t="s">
        <v>157</v>
      </c>
      <c r="F43" s="592" t="s">
        <v>258</v>
      </c>
      <c r="G43" s="1041"/>
      <c r="H43" s="1046"/>
      <c r="I43" s="1043"/>
      <c r="J43" s="1269"/>
      <c r="K43" s="224"/>
      <c r="L43" s="225"/>
      <c r="M43" s="224"/>
      <c r="N43" s="924"/>
      <c r="O43" s="981" t="s">
        <v>565</v>
      </c>
      <c r="P43" s="1282"/>
      <c r="Q43" s="959"/>
      <c r="R43" s="1062"/>
      <c r="S43" s="1309"/>
      <c r="T43" s="1287"/>
      <c r="U43" s="869"/>
      <c r="V43" s="899"/>
      <c r="W43" s="1280"/>
      <c r="X43" s="1282"/>
      <c r="Y43" s="897"/>
      <c r="Z43" s="836"/>
      <c r="AA43" s="899"/>
      <c r="AB43" s="893"/>
      <c r="AC43" s="1150"/>
      <c r="AD43" s="836"/>
      <c r="AE43" s="899"/>
      <c r="AF43" s="1103"/>
      <c r="AG43" s="174"/>
      <c r="AH43" s="145"/>
      <c r="AI43" s="139"/>
      <c r="AJ43" s="142"/>
      <c r="AK43" s="847"/>
      <c r="AL43" s="1553"/>
      <c r="AM43" s="139"/>
    </row>
    <row r="44" spans="1:39" ht="63.75" customHeight="1" thickBot="1" x14ac:dyDescent="0.25">
      <c r="A44" s="950"/>
      <c r="B44" s="966"/>
      <c r="C44" s="977"/>
      <c r="D44" s="947"/>
      <c r="E44" s="966"/>
      <c r="F44" s="593" t="s">
        <v>275</v>
      </c>
      <c r="G44" s="1042"/>
      <c r="H44" s="1047"/>
      <c r="I44" s="1044"/>
      <c r="J44" s="1310"/>
      <c r="K44" s="222"/>
      <c r="L44" s="223"/>
      <c r="M44" s="222"/>
      <c r="N44" s="925"/>
      <c r="O44" s="982"/>
      <c r="P44" s="1283"/>
      <c r="Q44" s="1205"/>
      <c r="R44" s="1220"/>
      <c r="S44" s="1312"/>
      <c r="T44" s="1288"/>
      <c r="U44" s="871"/>
      <c r="V44" s="900"/>
      <c r="W44" s="1281"/>
      <c r="X44" s="1283"/>
      <c r="Y44" s="898"/>
      <c r="Z44" s="838"/>
      <c r="AA44" s="900"/>
      <c r="AB44" s="901"/>
      <c r="AC44" s="1151"/>
      <c r="AD44" s="838"/>
      <c r="AE44" s="900"/>
      <c r="AF44" s="1104"/>
      <c r="AG44" s="201"/>
      <c r="AH44" s="200"/>
      <c r="AI44" s="201"/>
      <c r="AJ44" s="200"/>
      <c r="AK44" s="848"/>
      <c r="AL44" s="1554"/>
      <c r="AM44" s="201"/>
    </row>
    <row r="45" spans="1:39" ht="76.5" customHeight="1" x14ac:dyDescent="0.3">
      <c r="A45" s="948" t="s">
        <v>178</v>
      </c>
      <c r="B45" s="945" t="s">
        <v>648</v>
      </c>
      <c r="C45" s="973">
        <v>7</v>
      </c>
      <c r="D45" s="945" t="s">
        <v>162</v>
      </c>
      <c r="E45" s="659" t="s">
        <v>157</v>
      </c>
      <c r="F45" s="520" t="s">
        <v>276</v>
      </c>
      <c r="G45" s="1265" t="s">
        <v>277</v>
      </c>
      <c r="H45" s="512" t="s">
        <v>278</v>
      </c>
      <c r="I45" s="1225" t="s">
        <v>47</v>
      </c>
      <c r="J45" s="1225" t="s">
        <v>114</v>
      </c>
      <c r="K45" s="986">
        <f>VLOOKUP(I45,'[5]MATRIZ CALIFICACIÓN'!$B$10:$C$14,2,0)</f>
        <v>1</v>
      </c>
      <c r="L45" s="1039">
        <f>HLOOKUP(J45,'[5]MATRIZ CALIFICACIÓN'!$D$8:$F$9,2,0)</f>
        <v>2</v>
      </c>
      <c r="M45" s="1339">
        <f>VALUE(CONCATENATE(K45,L45))</f>
        <v>12</v>
      </c>
      <c r="N45" s="1210" t="str">
        <f>VLOOKUP(M45,'[5]MATRIZ CALIFICACIÓN'!$D$27:$E$69,2,0)</f>
        <v>BAJA</v>
      </c>
      <c r="O45" s="268" t="s">
        <v>279</v>
      </c>
      <c r="P45" s="1077" t="s">
        <v>106</v>
      </c>
      <c r="Q45" s="1058" t="s">
        <v>47</v>
      </c>
      <c r="R45" s="1060" t="s">
        <v>114</v>
      </c>
      <c r="S45" s="1063" t="s">
        <v>10</v>
      </c>
      <c r="T45" s="1209" t="s">
        <v>280</v>
      </c>
      <c r="U45" s="520" t="s">
        <v>775</v>
      </c>
      <c r="V45" s="657" t="s">
        <v>281</v>
      </c>
      <c r="W45" s="1482" t="s">
        <v>282</v>
      </c>
      <c r="X45" s="258" t="s">
        <v>283</v>
      </c>
      <c r="Y45" s="259" t="s">
        <v>940</v>
      </c>
      <c r="Z45" s="258" t="s">
        <v>941</v>
      </c>
      <c r="AA45" s="689" t="s">
        <v>282</v>
      </c>
      <c r="AB45" s="746">
        <v>0</v>
      </c>
      <c r="AC45" s="220"/>
      <c r="AD45" s="235"/>
      <c r="AE45" s="189"/>
      <c r="AF45" s="221"/>
      <c r="AG45" s="128"/>
      <c r="AH45" s="136"/>
      <c r="AI45" s="146"/>
      <c r="AJ45" s="148"/>
      <c r="AK45" s="850" t="s">
        <v>1109</v>
      </c>
      <c r="AL45" s="1555"/>
      <c r="AM45" s="139"/>
    </row>
    <row r="46" spans="1:39" ht="45" customHeight="1" x14ac:dyDescent="0.25">
      <c r="A46" s="949"/>
      <c r="B46" s="946"/>
      <c r="C46" s="974"/>
      <c r="D46" s="946"/>
      <c r="E46" s="978" t="s">
        <v>160</v>
      </c>
      <c r="F46" s="643" t="s">
        <v>284</v>
      </c>
      <c r="G46" s="1041"/>
      <c r="H46" s="1005" t="s">
        <v>285</v>
      </c>
      <c r="I46" s="1003"/>
      <c r="J46" s="1003"/>
      <c r="K46" s="987"/>
      <c r="L46" s="984"/>
      <c r="M46" s="1306"/>
      <c r="N46" s="924"/>
      <c r="O46" s="1273" t="s">
        <v>286</v>
      </c>
      <c r="P46" s="869"/>
      <c r="Q46" s="1059"/>
      <c r="R46" s="1061"/>
      <c r="S46" s="1064"/>
      <c r="T46" s="1079"/>
      <c r="U46" s="1005" t="s">
        <v>776</v>
      </c>
      <c r="V46" s="1231" t="s">
        <v>777</v>
      </c>
      <c r="W46" s="1088"/>
      <c r="X46" s="958" t="s">
        <v>778</v>
      </c>
      <c r="Y46" s="1289" t="s">
        <v>942</v>
      </c>
      <c r="Z46" s="837" t="s">
        <v>943</v>
      </c>
      <c r="AA46" s="958" t="s">
        <v>282</v>
      </c>
      <c r="AB46" s="872">
        <v>0.5</v>
      </c>
      <c r="AC46" s="837"/>
      <c r="AD46" s="837"/>
      <c r="AE46" s="958"/>
      <c r="AF46" s="872"/>
      <c r="AG46" s="129"/>
      <c r="AH46" s="131"/>
      <c r="AI46" s="147"/>
      <c r="AJ46" s="149"/>
      <c r="AK46" s="847"/>
      <c r="AL46" s="1556"/>
      <c r="AM46" s="140"/>
    </row>
    <row r="47" spans="1:39" ht="34.5" customHeight="1" x14ac:dyDescent="0.2">
      <c r="A47" s="949"/>
      <c r="B47" s="946"/>
      <c r="C47" s="974"/>
      <c r="D47" s="946"/>
      <c r="E47" s="965"/>
      <c r="F47" s="643" t="s">
        <v>287</v>
      </c>
      <c r="G47" s="1041"/>
      <c r="H47" s="1006"/>
      <c r="I47" s="1003"/>
      <c r="J47" s="1003"/>
      <c r="K47" s="987"/>
      <c r="L47" s="984"/>
      <c r="M47" s="1306"/>
      <c r="N47" s="924"/>
      <c r="O47" s="1274"/>
      <c r="P47" s="869"/>
      <c r="Q47" s="1059"/>
      <c r="R47" s="1061"/>
      <c r="S47" s="1064"/>
      <c r="T47" s="1079"/>
      <c r="U47" s="1006"/>
      <c r="V47" s="1163"/>
      <c r="W47" s="1088"/>
      <c r="X47" s="921"/>
      <c r="Y47" s="932"/>
      <c r="Z47" s="836"/>
      <c r="AA47" s="921"/>
      <c r="AB47" s="905"/>
      <c r="AC47" s="836"/>
      <c r="AD47" s="836"/>
      <c r="AE47" s="921"/>
      <c r="AF47" s="905"/>
      <c r="AG47" s="129"/>
      <c r="AH47" s="131"/>
      <c r="AI47" s="133"/>
      <c r="AJ47" s="131"/>
      <c r="AK47" s="847"/>
      <c r="AL47" s="1556"/>
      <c r="AM47" s="140"/>
    </row>
    <row r="48" spans="1:39" ht="37.5" customHeight="1" x14ac:dyDescent="0.2">
      <c r="A48" s="949"/>
      <c r="B48" s="946"/>
      <c r="C48" s="974"/>
      <c r="D48" s="946"/>
      <c r="E48" s="965"/>
      <c r="F48" s="643" t="s">
        <v>288</v>
      </c>
      <c r="G48" s="1041"/>
      <c r="H48" s="1006"/>
      <c r="I48" s="951"/>
      <c r="J48" s="951"/>
      <c r="K48" s="987"/>
      <c r="L48" s="984"/>
      <c r="M48" s="1306"/>
      <c r="N48" s="924"/>
      <c r="O48" s="1274"/>
      <c r="P48" s="869"/>
      <c r="Q48" s="959"/>
      <c r="R48" s="1062"/>
      <c r="S48" s="1064"/>
      <c r="T48" s="1079"/>
      <c r="U48" s="1006"/>
      <c r="V48" s="1163"/>
      <c r="W48" s="1088"/>
      <c r="X48" s="921"/>
      <c r="Y48" s="932"/>
      <c r="Z48" s="836"/>
      <c r="AA48" s="921"/>
      <c r="AB48" s="905"/>
      <c r="AC48" s="836"/>
      <c r="AD48" s="836"/>
      <c r="AE48" s="921"/>
      <c r="AF48" s="905"/>
      <c r="AG48" s="129"/>
      <c r="AH48" s="131"/>
      <c r="AI48" s="133"/>
      <c r="AJ48" s="131"/>
      <c r="AK48" s="847"/>
      <c r="AL48" s="1556"/>
      <c r="AM48" s="140"/>
    </row>
    <row r="49" spans="1:39" ht="69.75" customHeight="1" thickBot="1" x14ac:dyDescent="0.25">
      <c r="A49" s="949"/>
      <c r="B49" s="946"/>
      <c r="C49" s="975"/>
      <c r="D49" s="972"/>
      <c r="E49" s="979"/>
      <c r="F49" s="643" t="s">
        <v>289</v>
      </c>
      <c r="G49" s="1041"/>
      <c r="H49" s="1007"/>
      <c r="I49" s="1003"/>
      <c r="J49" s="1003"/>
      <c r="K49" s="988"/>
      <c r="L49" s="985"/>
      <c r="M49" s="1347"/>
      <c r="N49" s="1000"/>
      <c r="O49" s="1275"/>
      <c r="P49" s="870"/>
      <c r="Q49" s="1059"/>
      <c r="R49" s="1061"/>
      <c r="S49" s="1065"/>
      <c r="T49" s="1080"/>
      <c r="U49" s="1007"/>
      <c r="V49" s="1164"/>
      <c r="W49" s="1093"/>
      <c r="X49" s="1032"/>
      <c r="Y49" s="933"/>
      <c r="Z49" s="874"/>
      <c r="AA49" s="1032"/>
      <c r="AB49" s="873"/>
      <c r="AC49" s="838"/>
      <c r="AD49" s="838"/>
      <c r="AE49" s="922"/>
      <c r="AF49" s="906"/>
      <c r="AG49" s="130"/>
      <c r="AH49" s="138"/>
      <c r="AI49" s="134"/>
      <c r="AJ49" s="138"/>
      <c r="AK49" s="848"/>
      <c r="AL49" s="1557"/>
      <c r="AM49" s="141"/>
    </row>
    <row r="50" spans="1:39" ht="74.25" customHeight="1" x14ac:dyDescent="0.2">
      <c r="A50" s="949"/>
      <c r="B50" s="946"/>
      <c r="C50" s="1302">
        <v>8</v>
      </c>
      <c r="D50" s="946" t="s">
        <v>164</v>
      </c>
      <c r="E50" s="656" t="s">
        <v>157</v>
      </c>
      <c r="F50" s="645" t="s">
        <v>290</v>
      </c>
      <c r="G50" s="1304" t="s">
        <v>423</v>
      </c>
      <c r="H50" s="511" t="s">
        <v>278</v>
      </c>
      <c r="I50" s="1040" t="s">
        <v>47</v>
      </c>
      <c r="J50" s="1040" t="s">
        <v>114</v>
      </c>
      <c r="K50" s="987">
        <f>VLOOKUP(I50,'[6]MATRIZ CALIFICACIÓN'!$B$10:$C$14,2,0)</f>
        <v>1</v>
      </c>
      <c r="L50" s="984">
        <f>HLOOKUP(J50,'[6]MATRIZ CALIFICACIÓN'!$D$8:$F$9,2,0)</f>
        <v>2</v>
      </c>
      <c r="M50" s="1306">
        <f>VALUE(CONCATENATE(K50,L50))</f>
        <v>12</v>
      </c>
      <c r="N50" s="924" t="str">
        <f>VLOOKUP(M50,'[5]MATRIZ CALIFICACIÓN'!$D$27:$E$69,2,0)</f>
        <v>BAJA</v>
      </c>
      <c r="O50" s="654" t="s">
        <v>286</v>
      </c>
      <c r="P50" s="1064" t="s">
        <v>106</v>
      </c>
      <c r="Q50" s="1159" t="s">
        <v>47</v>
      </c>
      <c r="R50" s="1219" t="s">
        <v>113</v>
      </c>
      <c r="S50" s="1064" t="s">
        <v>10</v>
      </c>
      <c r="T50" s="1079" t="s">
        <v>559</v>
      </c>
      <c r="U50" s="551" t="s">
        <v>776</v>
      </c>
      <c r="V50" s="644" t="s">
        <v>781</v>
      </c>
      <c r="W50" s="655" t="s">
        <v>282</v>
      </c>
      <c r="X50" s="652" t="s">
        <v>778</v>
      </c>
      <c r="Y50" s="747" t="s">
        <v>944</v>
      </c>
      <c r="Z50" s="695" t="s">
        <v>943</v>
      </c>
      <c r="AA50" s="690" t="s">
        <v>282</v>
      </c>
      <c r="AB50" s="748">
        <v>0.5</v>
      </c>
      <c r="AC50" s="193"/>
      <c r="AD50" s="193"/>
      <c r="AE50" s="236"/>
      <c r="AF50" s="238"/>
      <c r="AG50" s="142"/>
      <c r="AH50" s="139"/>
      <c r="AI50" s="151"/>
      <c r="AJ50" s="139"/>
      <c r="AK50" s="850" t="s">
        <v>1108</v>
      </c>
      <c r="AL50" s="1555"/>
      <c r="AM50" s="139"/>
    </row>
    <row r="51" spans="1:39" ht="43.5" customHeight="1" x14ac:dyDescent="0.2">
      <c r="A51" s="949"/>
      <c r="B51" s="946"/>
      <c r="C51" s="1302"/>
      <c r="D51" s="946"/>
      <c r="E51" s="978" t="s">
        <v>160</v>
      </c>
      <c r="F51" s="552" t="s">
        <v>291</v>
      </c>
      <c r="G51" s="1304"/>
      <c r="H51" s="533" t="s">
        <v>426</v>
      </c>
      <c r="I51" s="1003"/>
      <c r="J51" s="1003"/>
      <c r="K51" s="987"/>
      <c r="L51" s="984"/>
      <c r="M51" s="1306"/>
      <c r="N51" s="924"/>
      <c r="O51" s="923" t="s">
        <v>779</v>
      </c>
      <c r="P51" s="1064"/>
      <c r="Q51" s="1059"/>
      <c r="R51" s="1061"/>
      <c r="S51" s="1064"/>
      <c r="T51" s="1079"/>
      <c r="U51" s="868" t="s">
        <v>780</v>
      </c>
      <c r="V51" s="928" t="s">
        <v>781</v>
      </c>
      <c r="W51" s="926" t="s">
        <v>282</v>
      </c>
      <c r="X51" s="836" t="s">
        <v>782</v>
      </c>
      <c r="Y51" s="837" t="s">
        <v>940</v>
      </c>
      <c r="Z51" s="837" t="s">
        <v>941</v>
      </c>
      <c r="AA51" s="958" t="s">
        <v>282</v>
      </c>
      <c r="AB51" s="1105">
        <v>0</v>
      </c>
      <c r="AC51" s="837"/>
      <c r="AD51" s="837"/>
      <c r="AE51" s="958"/>
      <c r="AF51" s="1021"/>
      <c r="AG51" s="143"/>
      <c r="AH51" s="140"/>
      <c r="AI51" s="143"/>
      <c r="AJ51" s="140"/>
      <c r="AK51" s="847"/>
      <c r="AL51" s="1556"/>
      <c r="AM51" s="140"/>
    </row>
    <row r="52" spans="1:39" ht="46.5" customHeight="1" x14ac:dyDescent="0.2">
      <c r="A52" s="949"/>
      <c r="B52" s="946"/>
      <c r="C52" s="1302"/>
      <c r="D52" s="946"/>
      <c r="E52" s="965"/>
      <c r="F52" s="552" t="s">
        <v>292</v>
      </c>
      <c r="G52" s="1304"/>
      <c r="H52" s="1593" t="s">
        <v>427</v>
      </c>
      <c r="I52" s="1003"/>
      <c r="J52" s="1003"/>
      <c r="K52" s="987"/>
      <c r="L52" s="984"/>
      <c r="M52" s="1306"/>
      <c r="N52" s="924"/>
      <c r="O52" s="924"/>
      <c r="P52" s="1064"/>
      <c r="Q52" s="1059"/>
      <c r="R52" s="1061"/>
      <c r="S52" s="1064"/>
      <c r="T52" s="1079"/>
      <c r="U52" s="869"/>
      <c r="V52" s="899"/>
      <c r="W52" s="1068"/>
      <c r="X52" s="836"/>
      <c r="Y52" s="836"/>
      <c r="Z52" s="836"/>
      <c r="AA52" s="921"/>
      <c r="AB52" s="1021"/>
      <c r="AC52" s="836"/>
      <c r="AD52" s="836"/>
      <c r="AE52" s="921"/>
      <c r="AF52" s="1021"/>
      <c r="AG52" s="143"/>
      <c r="AH52" s="140"/>
      <c r="AI52" s="143"/>
      <c r="AJ52" s="140"/>
      <c r="AK52" s="847"/>
      <c r="AL52" s="1556"/>
      <c r="AM52" s="140"/>
    </row>
    <row r="53" spans="1:39" ht="49.5" customHeight="1" x14ac:dyDescent="0.2">
      <c r="A53" s="949"/>
      <c r="B53" s="946"/>
      <c r="C53" s="1302"/>
      <c r="D53" s="946"/>
      <c r="E53" s="965"/>
      <c r="F53" s="1005" t="s">
        <v>293</v>
      </c>
      <c r="G53" s="1304"/>
      <c r="H53" s="1594"/>
      <c r="I53" s="951"/>
      <c r="J53" s="951"/>
      <c r="K53" s="987"/>
      <c r="L53" s="984"/>
      <c r="M53" s="1306"/>
      <c r="N53" s="924"/>
      <c r="O53" s="924"/>
      <c r="P53" s="1064"/>
      <c r="Q53" s="959"/>
      <c r="R53" s="1062"/>
      <c r="S53" s="1064"/>
      <c r="T53" s="1079"/>
      <c r="U53" s="869"/>
      <c r="V53" s="899"/>
      <c r="W53" s="1068"/>
      <c r="X53" s="836"/>
      <c r="Y53" s="836"/>
      <c r="Z53" s="836"/>
      <c r="AA53" s="921"/>
      <c r="AB53" s="1021"/>
      <c r="AC53" s="836"/>
      <c r="AD53" s="836"/>
      <c r="AE53" s="921"/>
      <c r="AF53" s="1021"/>
      <c r="AG53" s="143"/>
      <c r="AH53" s="140"/>
      <c r="AI53" s="143"/>
      <c r="AJ53" s="140"/>
      <c r="AK53" s="847"/>
      <c r="AL53" s="1556"/>
      <c r="AM53" s="140"/>
    </row>
    <row r="54" spans="1:39" ht="85.5" customHeight="1" thickBot="1" x14ac:dyDescent="0.25">
      <c r="A54" s="950"/>
      <c r="B54" s="947"/>
      <c r="C54" s="1303"/>
      <c r="D54" s="947"/>
      <c r="E54" s="966"/>
      <c r="F54" s="1008"/>
      <c r="G54" s="1305"/>
      <c r="H54" s="1595"/>
      <c r="I54" s="1083"/>
      <c r="J54" s="1083"/>
      <c r="K54" s="1207"/>
      <c r="L54" s="1237"/>
      <c r="M54" s="1307"/>
      <c r="N54" s="925"/>
      <c r="O54" s="925"/>
      <c r="P54" s="1212"/>
      <c r="Q54" s="1205"/>
      <c r="R54" s="1220"/>
      <c r="S54" s="1212"/>
      <c r="T54" s="1362"/>
      <c r="U54" s="871"/>
      <c r="V54" s="900"/>
      <c r="W54" s="927"/>
      <c r="X54" s="838"/>
      <c r="Y54" s="838"/>
      <c r="Z54" s="838"/>
      <c r="AA54" s="922"/>
      <c r="AB54" s="1022"/>
      <c r="AC54" s="838"/>
      <c r="AD54" s="838"/>
      <c r="AE54" s="922"/>
      <c r="AF54" s="1022"/>
      <c r="AG54" s="144"/>
      <c r="AH54" s="141"/>
      <c r="AI54" s="144"/>
      <c r="AJ54" s="141"/>
      <c r="AK54" s="848"/>
      <c r="AL54" s="1557"/>
      <c r="AM54" s="141"/>
    </row>
    <row r="55" spans="1:39" ht="231.75" customHeight="1" x14ac:dyDescent="0.2">
      <c r="A55" s="948" t="s">
        <v>181</v>
      </c>
      <c r="B55" s="946" t="s">
        <v>654</v>
      </c>
      <c r="C55" s="973">
        <v>9</v>
      </c>
      <c r="D55" s="548" t="s">
        <v>161</v>
      </c>
      <c r="E55" s="544" t="s">
        <v>157</v>
      </c>
      <c r="F55" s="575" t="s">
        <v>294</v>
      </c>
      <c r="G55" s="1265" t="s">
        <v>891</v>
      </c>
      <c r="H55" s="197" t="s">
        <v>295</v>
      </c>
      <c r="I55" s="1225" t="s">
        <v>12</v>
      </c>
      <c r="J55" s="1225" t="s">
        <v>114</v>
      </c>
      <c r="K55" s="986">
        <f>VLOOKUP(I55,'[7]MATRIZ CALIFICACIÓN'!$B$10:$C$14,2,0)</f>
        <v>2</v>
      </c>
      <c r="L55" s="1039">
        <f>HLOOKUP(J55,'[7]MATRIZ CALIFICACIÓN'!$D$8:$F$9,2,0)</f>
        <v>2</v>
      </c>
      <c r="M55" s="1339">
        <f>VALUE(CONCATENATE(K55,L55))</f>
        <v>22</v>
      </c>
      <c r="N55" s="1210" t="str">
        <f>VLOOKUP(M55,'[7]MATRIZ CALIFICACIÓN'!$D$27:$E$69,2,0)</f>
        <v>MODERADA</v>
      </c>
      <c r="O55" s="268" t="s">
        <v>296</v>
      </c>
      <c r="P55" s="1077" t="s">
        <v>106</v>
      </c>
      <c r="Q55" s="1058" t="s">
        <v>47</v>
      </c>
      <c r="R55" s="1060" t="s">
        <v>114</v>
      </c>
      <c r="S55" s="1063" t="s">
        <v>10</v>
      </c>
      <c r="T55" s="534" t="s">
        <v>783</v>
      </c>
      <c r="U55" s="619" t="s">
        <v>598</v>
      </c>
      <c r="V55" s="616" t="s">
        <v>599</v>
      </c>
      <c r="W55" s="625" t="s">
        <v>297</v>
      </c>
      <c r="X55" s="619" t="s">
        <v>784</v>
      </c>
      <c r="Y55" s="768" t="s">
        <v>920</v>
      </c>
      <c r="Z55" s="783" t="s">
        <v>1088</v>
      </c>
      <c r="AA55" s="710" t="s">
        <v>297</v>
      </c>
      <c r="AB55" s="711">
        <v>1</v>
      </c>
      <c r="AC55" s="296"/>
      <c r="AD55" s="233"/>
      <c r="AE55" s="266"/>
      <c r="AF55" s="245"/>
      <c r="AG55" s="139"/>
      <c r="AH55" s="142"/>
      <c r="AI55" s="139"/>
      <c r="AJ55" s="142"/>
      <c r="AK55" s="865" t="s">
        <v>1065</v>
      </c>
      <c r="AL55" s="1558"/>
      <c r="AM55" s="139"/>
    </row>
    <row r="56" spans="1:39" ht="202.5" customHeight="1" x14ac:dyDescent="0.2">
      <c r="A56" s="949"/>
      <c r="B56" s="946"/>
      <c r="C56" s="974"/>
      <c r="D56" s="957" t="s">
        <v>166</v>
      </c>
      <c r="E56" s="978" t="s">
        <v>160</v>
      </c>
      <c r="F56" s="576" t="s">
        <v>298</v>
      </c>
      <c r="G56" s="1041"/>
      <c r="H56" s="196" t="s">
        <v>299</v>
      </c>
      <c r="I56" s="1003"/>
      <c r="J56" s="1003"/>
      <c r="K56" s="987"/>
      <c r="L56" s="984"/>
      <c r="M56" s="1306"/>
      <c r="N56" s="924"/>
      <c r="O56" s="1273" t="s">
        <v>300</v>
      </c>
      <c r="P56" s="869"/>
      <c r="Q56" s="1059"/>
      <c r="R56" s="1061"/>
      <c r="S56" s="1064"/>
      <c r="T56" s="535" t="s">
        <v>600</v>
      </c>
      <c r="U56" s="620" t="s">
        <v>302</v>
      </c>
      <c r="V56" s="617" t="s">
        <v>303</v>
      </c>
      <c r="W56" s="626" t="s">
        <v>297</v>
      </c>
      <c r="X56" s="620" t="s">
        <v>601</v>
      </c>
      <c r="Y56" s="587" t="s">
        <v>920</v>
      </c>
      <c r="Z56" s="217" t="s">
        <v>921</v>
      </c>
      <c r="AA56" s="693" t="s">
        <v>297</v>
      </c>
      <c r="AB56" s="713">
        <v>1</v>
      </c>
      <c r="AC56" s="244"/>
      <c r="AD56" s="276"/>
      <c r="AE56" s="185"/>
      <c r="AF56" s="246"/>
      <c r="AG56" s="140"/>
      <c r="AH56" s="143"/>
      <c r="AI56" s="140"/>
      <c r="AJ56" s="143"/>
      <c r="AK56" s="866"/>
      <c r="AL56" s="1559"/>
      <c r="AM56" s="140"/>
    </row>
    <row r="57" spans="1:39" ht="238.5" customHeight="1" x14ac:dyDescent="0.2">
      <c r="A57" s="949"/>
      <c r="B57" s="946"/>
      <c r="C57" s="974"/>
      <c r="D57" s="946"/>
      <c r="E57" s="965"/>
      <c r="F57" s="576" t="s">
        <v>304</v>
      </c>
      <c r="G57" s="1041"/>
      <c r="H57" s="196" t="s">
        <v>305</v>
      </c>
      <c r="I57" s="1003"/>
      <c r="J57" s="1003"/>
      <c r="K57" s="987"/>
      <c r="L57" s="984"/>
      <c r="M57" s="1306"/>
      <c r="N57" s="924"/>
      <c r="O57" s="1274"/>
      <c r="P57" s="869"/>
      <c r="Q57" s="1059"/>
      <c r="R57" s="1061"/>
      <c r="S57" s="1064"/>
      <c r="T57" s="535" t="s">
        <v>600</v>
      </c>
      <c r="U57" s="620" t="s">
        <v>602</v>
      </c>
      <c r="V57" s="617" t="s">
        <v>306</v>
      </c>
      <c r="W57" s="626" t="s">
        <v>297</v>
      </c>
      <c r="X57" s="620" t="s">
        <v>307</v>
      </c>
      <c r="Y57" s="587" t="s">
        <v>920</v>
      </c>
      <c r="Z57" s="217" t="s">
        <v>922</v>
      </c>
      <c r="AA57" s="668" t="s">
        <v>297</v>
      </c>
      <c r="AB57" s="713">
        <v>1</v>
      </c>
      <c r="AC57" s="244"/>
      <c r="AD57" s="276"/>
      <c r="AE57" s="185"/>
      <c r="AF57" s="246"/>
      <c r="AG57" s="140"/>
      <c r="AH57" s="143"/>
      <c r="AI57" s="140"/>
      <c r="AJ57" s="143"/>
      <c r="AK57" s="866"/>
      <c r="AL57" s="1559"/>
      <c r="AM57" s="140"/>
    </row>
    <row r="58" spans="1:39" ht="54.75" customHeight="1" x14ac:dyDescent="0.2">
      <c r="A58" s="949"/>
      <c r="B58" s="946"/>
      <c r="C58" s="974"/>
      <c r="D58" s="946"/>
      <c r="E58" s="965"/>
      <c r="F58" s="957" t="s">
        <v>308</v>
      </c>
      <c r="G58" s="1041"/>
      <c r="H58" s="978" t="s">
        <v>309</v>
      </c>
      <c r="I58" s="951"/>
      <c r="J58" s="951"/>
      <c r="K58" s="987"/>
      <c r="L58" s="984"/>
      <c r="M58" s="1306"/>
      <c r="N58" s="924"/>
      <c r="O58" s="1274"/>
      <c r="P58" s="869"/>
      <c r="Q58" s="959"/>
      <c r="R58" s="1062"/>
      <c r="S58" s="1064"/>
      <c r="T58" s="1417" t="s">
        <v>600</v>
      </c>
      <c r="U58" s="1387" t="s">
        <v>310</v>
      </c>
      <c r="V58" s="1419" t="s">
        <v>603</v>
      </c>
      <c r="W58" s="1284" t="s">
        <v>297</v>
      </c>
      <c r="X58" s="1387" t="s">
        <v>311</v>
      </c>
      <c r="Y58" s="958" t="s">
        <v>920</v>
      </c>
      <c r="Z58" s="1385" t="s">
        <v>923</v>
      </c>
      <c r="AA58" s="978" t="s">
        <v>297</v>
      </c>
      <c r="AB58" s="1143">
        <v>1</v>
      </c>
      <c r="AC58" s="1023"/>
      <c r="AD58" s="1025"/>
      <c r="AE58" s="912"/>
      <c r="AF58" s="1027"/>
      <c r="AG58" s="140"/>
      <c r="AH58" s="143"/>
      <c r="AI58" s="140"/>
      <c r="AJ58" s="143"/>
      <c r="AK58" s="866"/>
      <c r="AL58" s="1559"/>
      <c r="AM58" s="140"/>
    </row>
    <row r="59" spans="1:39" ht="84" customHeight="1" thickBot="1" x14ac:dyDescent="0.25">
      <c r="A59" s="949"/>
      <c r="B59" s="946"/>
      <c r="C59" s="975"/>
      <c r="D59" s="946"/>
      <c r="E59" s="979"/>
      <c r="F59" s="972"/>
      <c r="G59" s="1041"/>
      <c r="H59" s="979"/>
      <c r="I59" s="1003"/>
      <c r="J59" s="1003"/>
      <c r="K59" s="988"/>
      <c r="L59" s="985"/>
      <c r="M59" s="1347"/>
      <c r="N59" s="1000"/>
      <c r="O59" s="1275"/>
      <c r="P59" s="870"/>
      <c r="Q59" s="1059"/>
      <c r="R59" s="1061"/>
      <c r="S59" s="1065"/>
      <c r="T59" s="1418"/>
      <c r="U59" s="1388"/>
      <c r="V59" s="1420"/>
      <c r="W59" s="1285"/>
      <c r="X59" s="1388"/>
      <c r="Y59" s="1467"/>
      <c r="Z59" s="1386"/>
      <c r="AA59" s="979"/>
      <c r="AB59" s="1144"/>
      <c r="AC59" s="1024"/>
      <c r="AD59" s="1026"/>
      <c r="AE59" s="1017"/>
      <c r="AF59" s="1028"/>
      <c r="AG59" s="140"/>
      <c r="AH59" s="143"/>
      <c r="AI59" s="140"/>
      <c r="AJ59" s="143"/>
      <c r="AK59" s="867"/>
      <c r="AL59" s="1560"/>
      <c r="AM59" s="141"/>
    </row>
    <row r="60" spans="1:39" ht="116.25" customHeight="1" thickBot="1" x14ac:dyDescent="0.25">
      <c r="A60" s="949"/>
      <c r="B60" s="946"/>
      <c r="C60" s="1394">
        <v>10</v>
      </c>
      <c r="D60" s="972"/>
      <c r="E60" s="592" t="s">
        <v>157</v>
      </c>
      <c r="F60" s="576" t="s">
        <v>298</v>
      </c>
      <c r="G60" s="1041" t="s">
        <v>595</v>
      </c>
      <c r="H60" s="196" t="s">
        <v>299</v>
      </c>
      <c r="I60" s="1003" t="s">
        <v>29</v>
      </c>
      <c r="J60" s="1003" t="s">
        <v>114</v>
      </c>
      <c r="K60" s="1206">
        <f>VLOOKUP(I60,'[6]MATRIZ CALIFICACIÓN'!$B$10:$C$14,2,0)</f>
        <v>3</v>
      </c>
      <c r="L60" s="983">
        <f>HLOOKUP(J60,'[6]MATRIZ CALIFICACIÓN'!$D$8:$F$9,2,0)</f>
        <v>2</v>
      </c>
      <c r="M60" s="1206">
        <f>VALUE(CONCATENATE(K60,L60))</f>
        <v>32</v>
      </c>
      <c r="N60" s="923" t="str">
        <f>VLOOKUP(M60,'[7]MATRIZ CALIFICACIÓN'!$D$27:$E$69,2,0)</f>
        <v xml:space="preserve">ALTA </v>
      </c>
      <c r="O60" s="923" t="s">
        <v>658</v>
      </c>
      <c r="P60" s="868" t="s">
        <v>106</v>
      </c>
      <c r="Q60" s="1059" t="s">
        <v>47</v>
      </c>
      <c r="R60" s="1159" t="s">
        <v>114</v>
      </c>
      <c r="S60" s="1064" t="s">
        <v>10</v>
      </c>
      <c r="T60" s="536" t="s">
        <v>301</v>
      </c>
      <c r="U60" s="715" t="s">
        <v>785</v>
      </c>
      <c r="V60" s="651" t="s">
        <v>603</v>
      </c>
      <c r="W60" s="627" t="s">
        <v>297</v>
      </c>
      <c r="X60" s="714" t="s">
        <v>311</v>
      </c>
      <c r="Y60" s="679" t="s">
        <v>920</v>
      </c>
      <c r="Z60" s="717" t="s">
        <v>924</v>
      </c>
      <c r="AA60" s="671" t="s">
        <v>297</v>
      </c>
      <c r="AB60" s="718">
        <v>0</v>
      </c>
      <c r="AC60" s="269"/>
      <c r="AD60" s="270"/>
      <c r="AE60" s="271"/>
      <c r="AF60" s="295"/>
      <c r="AG60" s="174"/>
      <c r="AH60" s="145"/>
      <c r="AI60" s="174"/>
      <c r="AJ60" s="145"/>
      <c r="AK60" s="865" t="s">
        <v>1095</v>
      </c>
      <c r="AL60" s="1559"/>
      <c r="AM60" s="139"/>
    </row>
    <row r="61" spans="1:39" ht="27" customHeight="1" x14ac:dyDescent="0.2">
      <c r="A61" s="949"/>
      <c r="B61" s="946"/>
      <c r="C61" s="1395"/>
      <c r="D61" s="957" t="s">
        <v>163</v>
      </c>
      <c r="E61" s="592" t="s">
        <v>158</v>
      </c>
      <c r="F61" s="576" t="s">
        <v>304</v>
      </c>
      <c r="G61" s="1041"/>
      <c r="H61" s="196" t="s">
        <v>312</v>
      </c>
      <c r="I61" s="1003"/>
      <c r="J61" s="1003"/>
      <c r="K61" s="987"/>
      <c r="L61" s="984"/>
      <c r="M61" s="987"/>
      <c r="N61" s="924"/>
      <c r="O61" s="924"/>
      <c r="P61" s="869"/>
      <c r="Q61" s="1059"/>
      <c r="R61" s="1059"/>
      <c r="S61" s="1064"/>
      <c r="T61" s="1417" t="s">
        <v>301</v>
      </c>
      <c r="U61" s="1387" t="s">
        <v>786</v>
      </c>
      <c r="V61" s="1600" t="s">
        <v>306</v>
      </c>
      <c r="W61" s="1475" t="s">
        <v>297</v>
      </c>
      <c r="X61" s="1472" t="s">
        <v>307</v>
      </c>
      <c r="Y61" s="958" t="s">
        <v>920</v>
      </c>
      <c r="Z61" s="1468" t="s">
        <v>1066</v>
      </c>
      <c r="AA61" s="978" t="s">
        <v>297</v>
      </c>
      <c r="AB61" s="1145">
        <v>0</v>
      </c>
      <c r="AC61" s="1023"/>
      <c r="AD61" s="1122"/>
      <c r="AE61" s="1124"/>
      <c r="AF61" s="1127"/>
      <c r="AG61" s="140"/>
      <c r="AH61" s="143"/>
      <c r="AI61" s="140"/>
      <c r="AJ61" s="143"/>
      <c r="AK61" s="866"/>
      <c r="AL61" s="1559"/>
      <c r="AM61" s="140"/>
    </row>
    <row r="62" spans="1:39" ht="34.5" customHeight="1" x14ac:dyDescent="0.2">
      <c r="A62" s="949"/>
      <c r="B62" s="946"/>
      <c r="C62" s="1395"/>
      <c r="D62" s="946"/>
      <c r="E62" s="978" t="s">
        <v>160</v>
      </c>
      <c r="F62" s="576" t="s">
        <v>308</v>
      </c>
      <c r="G62" s="1041"/>
      <c r="H62" s="978" t="s">
        <v>309</v>
      </c>
      <c r="I62" s="1003"/>
      <c r="J62" s="1003"/>
      <c r="K62" s="987"/>
      <c r="L62" s="984"/>
      <c r="M62" s="987"/>
      <c r="N62" s="924"/>
      <c r="O62" s="924"/>
      <c r="P62" s="869"/>
      <c r="Q62" s="1059"/>
      <c r="R62" s="1059"/>
      <c r="S62" s="1064"/>
      <c r="T62" s="1598"/>
      <c r="U62" s="1599"/>
      <c r="V62" s="1601"/>
      <c r="W62" s="1476"/>
      <c r="X62" s="1473"/>
      <c r="Y62" s="1166"/>
      <c r="Z62" s="1469"/>
      <c r="AA62" s="965"/>
      <c r="AB62" s="1146"/>
      <c r="AC62" s="1120"/>
      <c r="AD62" s="1014"/>
      <c r="AE62" s="1125"/>
      <c r="AF62" s="1128"/>
      <c r="AG62" s="140"/>
      <c r="AH62" s="143"/>
      <c r="AI62" s="140"/>
      <c r="AJ62" s="143"/>
      <c r="AK62" s="866"/>
      <c r="AL62" s="1559"/>
      <c r="AM62" s="140"/>
    </row>
    <row r="63" spans="1:39" ht="82.5" customHeight="1" x14ac:dyDescent="0.2">
      <c r="A63" s="949"/>
      <c r="B63" s="946"/>
      <c r="C63" s="1395"/>
      <c r="D63" s="946"/>
      <c r="E63" s="965"/>
      <c r="F63" s="576" t="s">
        <v>313</v>
      </c>
      <c r="G63" s="1041"/>
      <c r="H63" s="965"/>
      <c r="I63" s="951"/>
      <c r="J63" s="951"/>
      <c r="K63" s="987"/>
      <c r="L63" s="984"/>
      <c r="M63" s="987"/>
      <c r="N63" s="924"/>
      <c r="O63" s="924"/>
      <c r="P63" s="869"/>
      <c r="Q63" s="959"/>
      <c r="R63" s="959"/>
      <c r="S63" s="1064"/>
      <c r="T63" s="1598"/>
      <c r="U63" s="1599"/>
      <c r="V63" s="1601"/>
      <c r="W63" s="1476"/>
      <c r="X63" s="1473"/>
      <c r="Y63" s="1166"/>
      <c r="Z63" s="1469"/>
      <c r="AA63" s="965"/>
      <c r="AB63" s="1146"/>
      <c r="AC63" s="1120"/>
      <c r="AD63" s="1014"/>
      <c r="AE63" s="1125"/>
      <c r="AF63" s="1128"/>
      <c r="AG63" s="140"/>
      <c r="AH63" s="143"/>
      <c r="AI63" s="140"/>
      <c r="AJ63" s="143"/>
      <c r="AK63" s="866"/>
      <c r="AL63" s="1559"/>
      <c r="AM63" s="140"/>
    </row>
    <row r="64" spans="1:39" ht="63.75" customHeight="1" thickBot="1" x14ac:dyDescent="0.25">
      <c r="A64" s="949"/>
      <c r="B64" s="946"/>
      <c r="C64" s="1396"/>
      <c r="D64" s="946"/>
      <c r="E64" s="979"/>
      <c r="F64" s="576" t="s">
        <v>252</v>
      </c>
      <c r="G64" s="1041"/>
      <c r="H64" s="979"/>
      <c r="I64" s="1003"/>
      <c r="J64" s="1003"/>
      <c r="K64" s="988"/>
      <c r="L64" s="985"/>
      <c r="M64" s="988"/>
      <c r="N64" s="1000"/>
      <c r="O64" s="1000"/>
      <c r="P64" s="870"/>
      <c r="Q64" s="1059"/>
      <c r="R64" s="1059"/>
      <c r="S64" s="1065"/>
      <c r="T64" s="1418"/>
      <c r="U64" s="1388"/>
      <c r="V64" s="1602"/>
      <c r="W64" s="1477"/>
      <c r="X64" s="1474"/>
      <c r="Y64" s="1467"/>
      <c r="Z64" s="1470"/>
      <c r="AA64" s="979"/>
      <c r="AB64" s="1147"/>
      <c r="AC64" s="1121"/>
      <c r="AD64" s="1123"/>
      <c r="AE64" s="1126"/>
      <c r="AF64" s="1129"/>
      <c r="AG64" s="141"/>
      <c r="AH64" s="150"/>
      <c r="AI64" s="141"/>
      <c r="AJ64" s="150"/>
      <c r="AK64" s="867"/>
      <c r="AL64" s="1564"/>
      <c r="AM64" s="141"/>
    </row>
    <row r="65" spans="1:39" ht="51" customHeight="1" x14ac:dyDescent="0.2">
      <c r="A65" s="949"/>
      <c r="B65" s="946"/>
      <c r="C65" s="975">
        <v>11</v>
      </c>
      <c r="D65" s="946"/>
      <c r="E65" s="545" t="s">
        <v>157</v>
      </c>
      <c r="F65" s="564" t="s">
        <v>294</v>
      </c>
      <c r="G65" s="999" t="s">
        <v>596</v>
      </c>
      <c r="H65" s="509" t="s">
        <v>295</v>
      </c>
      <c r="I65" s="1040" t="s">
        <v>12</v>
      </c>
      <c r="J65" s="1040" t="s">
        <v>114</v>
      </c>
      <c r="K65" s="1235">
        <f>VLOOKUP(I65,'[4]MATRIZ CALIFICACIÓN'!$B$10:$C$14,2,0)</f>
        <v>2</v>
      </c>
      <c r="L65" s="984">
        <f>HLOOKUP(J65,'[4]MATRIZ CALIFICACIÓN'!$D$8:$F$9,2,0)</f>
        <v>2</v>
      </c>
      <c r="M65" s="987">
        <f>VALUE(CONCATENATE(K65,L65))</f>
        <v>22</v>
      </c>
      <c r="N65" s="924" t="str">
        <f>VLOOKUP(M65,'[7]MATRIZ CALIFICACIÓN'!$D$27:$E$69,2,0)</f>
        <v>MODERADA</v>
      </c>
      <c r="O65" s="1392" t="s">
        <v>314</v>
      </c>
      <c r="P65" s="869" t="s">
        <v>106</v>
      </c>
      <c r="Q65" s="1159" t="s">
        <v>47</v>
      </c>
      <c r="R65" s="1219" t="s">
        <v>114</v>
      </c>
      <c r="S65" s="1064" t="s">
        <v>10</v>
      </c>
      <c r="T65" s="1068" t="s">
        <v>315</v>
      </c>
      <c r="U65" s="1006" t="s">
        <v>316</v>
      </c>
      <c r="V65" s="899" t="s">
        <v>317</v>
      </c>
      <c r="W65" s="1068" t="s">
        <v>297</v>
      </c>
      <c r="X65" s="1006" t="s">
        <v>604</v>
      </c>
      <c r="Y65" s="965" t="s">
        <v>920</v>
      </c>
      <c r="Z65" s="1469" t="s">
        <v>1067</v>
      </c>
      <c r="AA65" s="965" t="s">
        <v>297</v>
      </c>
      <c r="AB65" s="1165">
        <v>1</v>
      </c>
      <c r="AC65" s="1130"/>
      <c r="AD65" s="1013"/>
      <c r="AE65" s="1016"/>
      <c r="AF65" s="1018"/>
      <c r="AG65" s="139"/>
      <c r="AH65" s="142"/>
      <c r="AI65" s="139"/>
      <c r="AJ65" s="142"/>
      <c r="AK65" s="865" t="s">
        <v>1068</v>
      </c>
      <c r="AL65" s="1561"/>
      <c r="AM65" s="139"/>
    </row>
    <row r="66" spans="1:39" ht="39" customHeight="1" x14ac:dyDescent="0.2">
      <c r="A66" s="949"/>
      <c r="B66" s="946"/>
      <c r="C66" s="1292"/>
      <c r="D66" s="946"/>
      <c r="E66" s="978" t="s">
        <v>160</v>
      </c>
      <c r="F66" s="576" t="s">
        <v>298</v>
      </c>
      <c r="G66" s="1041"/>
      <c r="H66" s="210" t="s">
        <v>309</v>
      </c>
      <c r="I66" s="1003"/>
      <c r="J66" s="1003"/>
      <c r="K66" s="1235"/>
      <c r="L66" s="984"/>
      <c r="M66" s="987"/>
      <c r="N66" s="924"/>
      <c r="O66" s="1392"/>
      <c r="P66" s="869"/>
      <c r="Q66" s="1059"/>
      <c r="R66" s="1061"/>
      <c r="S66" s="1064"/>
      <c r="T66" s="1068"/>
      <c r="U66" s="1006"/>
      <c r="V66" s="899"/>
      <c r="W66" s="1068"/>
      <c r="X66" s="1006"/>
      <c r="Y66" s="965"/>
      <c r="Z66" s="1469"/>
      <c r="AA66" s="965"/>
      <c r="AB66" s="965"/>
      <c r="AC66" s="1056"/>
      <c r="AD66" s="1014"/>
      <c r="AE66" s="913"/>
      <c r="AF66" s="1019"/>
      <c r="AG66" s="140"/>
      <c r="AH66" s="143"/>
      <c r="AI66" s="140"/>
      <c r="AJ66" s="143"/>
      <c r="AK66" s="866"/>
      <c r="AL66" s="1562"/>
      <c r="AM66" s="140"/>
    </row>
    <row r="67" spans="1:39" ht="36" customHeight="1" x14ac:dyDescent="0.2">
      <c r="A67" s="949"/>
      <c r="B67" s="946"/>
      <c r="C67" s="1292"/>
      <c r="D67" s="946"/>
      <c r="E67" s="965"/>
      <c r="F67" s="957" t="s">
        <v>318</v>
      </c>
      <c r="G67" s="1041"/>
      <c r="H67" s="957" t="s">
        <v>319</v>
      </c>
      <c r="I67" s="1003"/>
      <c r="J67" s="1003"/>
      <c r="K67" s="1235"/>
      <c r="L67" s="984"/>
      <c r="M67" s="987"/>
      <c r="N67" s="924"/>
      <c r="O67" s="1392"/>
      <c r="P67" s="869"/>
      <c r="Q67" s="1059"/>
      <c r="R67" s="1061"/>
      <c r="S67" s="1064"/>
      <c r="T67" s="1068"/>
      <c r="U67" s="1006"/>
      <c r="V67" s="899"/>
      <c r="W67" s="1068"/>
      <c r="X67" s="1006"/>
      <c r="Y67" s="965"/>
      <c r="Z67" s="1469"/>
      <c r="AA67" s="965"/>
      <c r="AB67" s="965"/>
      <c r="AC67" s="1056"/>
      <c r="AD67" s="1014"/>
      <c r="AE67" s="913"/>
      <c r="AF67" s="1019"/>
      <c r="AG67" s="140"/>
      <c r="AH67" s="143"/>
      <c r="AI67" s="140"/>
      <c r="AJ67" s="143"/>
      <c r="AK67" s="866"/>
      <c r="AL67" s="1562"/>
      <c r="AM67" s="140"/>
    </row>
    <row r="68" spans="1:39" ht="27.75" customHeight="1" x14ac:dyDescent="0.2">
      <c r="A68" s="949"/>
      <c r="B68" s="946"/>
      <c r="C68" s="1292"/>
      <c r="D68" s="946"/>
      <c r="E68" s="965"/>
      <c r="F68" s="946"/>
      <c r="G68" s="1041"/>
      <c r="H68" s="946"/>
      <c r="I68" s="951"/>
      <c r="J68" s="951"/>
      <c r="K68" s="1235"/>
      <c r="L68" s="984"/>
      <c r="M68" s="987"/>
      <c r="N68" s="924"/>
      <c r="O68" s="1392"/>
      <c r="P68" s="869"/>
      <c r="Q68" s="959"/>
      <c r="R68" s="1062"/>
      <c r="S68" s="1064"/>
      <c r="T68" s="1068"/>
      <c r="U68" s="1006"/>
      <c r="V68" s="899"/>
      <c r="W68" s="1068"/>
      <c r="X68" s="1006"/>
      <c r="Y68" s="965"/>
      <c r="Z68" s="1469"/>
      <c r="AA68" s="965"/>
      <c r="AB68" s="965"/>
      <c r="AC68" s="1056"/>
      <c r="AD68" s="1014"/>
      <c r="AE68" s="913"/>
      <c r="AF68" s="1019"/>
      <c r="AG68" s="140"/>
      <c r="AH68" s="143"/>
      <c r="AI68" s="140"/>
      <c r="AJ68" s="143"/>
      <c r="AK68" s="866"/>
      <c r="AL68" s="1562"/>
      <c r="AM68" s="140"/>
    </row>
    <row r="69" spans="1:39" ht="96" customHeight="1" thickBot="1" x14ac:dyDescent="0.25">
      <c r="A69" s="949"/>
      <c r="B69" s="946"/>
      <c r="C69" s="1292"/>
      <c r="D69" s="972"/>
      <c r="E69" s="979"/>
      <c r="F69" s="972"/>
      <c r="G69" s="1041"/>
      <c r="H69" s="972"/>
      <c r="I69" s="1003"/>
      <c r="J69" s="1003"/>
      <c r="K69" s="1236"/>
      <c r="L69" s="1237"/>
      <c r="M69" s="1207"/>
      <c r="N69" s="1000"/>
      <c r="O69" s="1393"/>
      <c r="P69" s="870"/>
      <c r="Q69" s="1059"/>
      <c r="R69" s="1061"/>
      <c r="S69" s="1065"/>
      <c r="T69" s="1111"/>
      <c r="U69" s="1007"/>
      <c r="V69" s="1204"/>
      <c r="W69" s="1111"/>
      <c r="X69" s="1007"/>
      <c r="Y69" s="979"/>
      <c r="Z69" s="1471"/>
      <c r="AA69" s="979"/>
      <c r="AB69" s="979"/>
      <c r="AC69" s="1057"/>
      <c r="AD69" s="1015"/>
      <c r="AE69" s="1017"/>
      <c r="AF69" s="1020"/>
      <c r="AG69" s="140"/>
      <c r="AH69" s="143"/>
      <c r="AI69" s="140"/>
      <c r="AJ69" s="143"/>
      <c r="AK69" s="867"/>
      <c r="AL69" s="1563"/>
      <c r="AM69" s="140"/>
    </row>
    <row r="70" spans="1:39" ht="160.5" customHeight="1" thickBot="1" x14ac:dyDescent="0.25">
      <c r="A70" s="949"/>
      <c r="B70" s="946"/>
      <c r="C70" s="975">
        <v>12</v>
      </c>
      <c r="D70" s="957" t="s">
        <v>162</v>
      </c>
      <c r="E70" s="545" t="s">
        <v>157</v>
      </c>
      <c r="F70" s="564" t="s">
        <v>294</v>
      </c>
      <c r="G70" s="999" t="s">
        <v>597</v>
      </c>
      <c r="H70" s="509" t="s">
        <v>312</v>
      </c>
      <c r="I70" s="1040" t="s">
        <v>12</v>
      </c>
      <c r="J70" s="1040" t="s">
        <v>114</v>
      </c>
      <c r="K70" s="1049">
        <f>VLOOKUP(I70,'[4]MATRIZ CALIFICACIÓN'!$B$10:$C$14,2,0)</f>
        <v>2</v>
      </c>
      <c r="L70" s="989">
        <f>HLOOKUP(J70,'[4]MATRIZ CALIFICACIÓN'!$D$8:$F$9,2,0)</f>
        <v>2</v>
      </c>
      <c r="M70" s="1077">
        <f>VALUE(CONCATENATE(K70,L70))</f>
        <v>22</v>
      </c>
      <c r="N70" s="924" t="str">
        <f>VLOOKUP(M70,'[7]MATRIZ CALIFICACIÓN'!$D$27:$E$69,2,0)</f>
        <v>MODERADA</v>
      </c>
      <c r="O70" s="563" t="s">
        <v>605</v>
      </c>
      <c r="P70" s="868" t="s">
        <v>106</v>
      </c>
      <c r="Q70" s="1159" t="s">
        <v>47</v>
      </c>
      <c r="R70" s="1219" t="s">
        <v>114</v>
      </c>
      <c r="S70" s="1064" t="s">
        <v>10</v>
      </c>
      <c r="T70" s="967" t="s">
        <v>320</v>
      </c>
      <c r="U70" s="1006" t="s">
        <v>321</v>
      </c>
      <c r="V70" s="899" t="s">
        <v>322</v>
      </c>
      <c r="W70" s="1068" t="s">
        <v>297</v>
      </c>
      <c r="X70" s="1006" t="s">
        <v>606</v>
      </c>
      <c r="Y70" s="679" t="s">
        <v>920</v>
      </c>
      <c r="Z70" s="712" t="s">
        <v>927</v>
      </c>
      <c r="AA70" s="671" t="s">
        <v>297</v>
      </c>
      <c r="AB70" s="683">
        <v>1</v>
      </c>
      <c r="AC70" s="272"/>
      <c r="AD70" s="273"/>
      <c r="AE70" s="274"/>
      <c r="AF70" s="275"/>
      <c r="AG70" s="174"/>
      <c r="AH70" s="145"/>
      <c r="AI70" s="174"/>
      <c r="AJ70" s="145"/>
      <c r="AK70" s="865" t="s">
        <v>1069</v>
      </c>
      <c r="AL70" s="1559"/>
      <c r="AM70" s="174"/>
    </row>
    <row r="71" spans="1:39" ht="61.5" customHeight="1" x14ac:dyDescent="0.2">
      <c r="A71" s="949"/>
      <c r="B71" s="946"/>
      <c r="C71" s="1292"/>
      <c r="D71" s="946"/>
      <c r="E71" s="978" t="s">
        <v>160</v>
      </c>
      <c r="F71" s="576" t="s">
        <v>298</v>
      </c>
      <c r="G71" s="1041"/>
      <c r="H71" s="196" t="s">
        <v>309</v>
      </c>
      <c r="I71" s="1003"/>
      <c r="J71" s="1003"/>
      <c r="K71" s="899"/>
      <c r="L71" s="990"/>
      <c r="M71" s="869"/>
      <c r="N71" s="924"/>
      <c r="O71" s="188" t="s">
        <v>323</v>
      </c>
      <c r="P71" s="869"/>
      <c r="Q71" s="1059"/>
      <c r="R71" s="1061"/>
      <c r="S71" s="1064"/>
      <c r="T71" s="967"/>
      <c r="U71" s="1006"/>
      <c r="V71" s="899"/>
      <c r="W71" s="1068"/>
      <c r="X71" s="1006"/>
      <c r="Y71" s="958" t="s">
        <v>920</v>
      </c>
      <c r="Z71" s="716" t="s">
        <v>925</v>
      </c>
      <c r="AA71" s="965" t="s">
        <v>297</v>
      </c>
      <c r="AB71" s="1168">
        <v>1</v>
      </c>
      <c r="AC71" s="247"/>
      <c r="AD71" s="234"/>
      <c r="AE71" s="185"/>
      <c r="AF71" s="246"/>
      <c r="AG71" s="140"/>
      <c r="AH71" s="143"/>
      <c r="AI71" s="140"/>
      <c r="AJ71" s="143"/>
      <c r="AK71" s="866"/>
      <c r="AL71" s="1559"/>
      <c r="AM71" s="140"/>
    </row>
    <row r="72" spans="1:39" ht="63" customHeight="1" x14ac:dyDescent="0.2">
      <c r="A72" s="949"/>
      <c r="B72" s="946"/>
      <c r="C72" s="1292"/>
      <c r="D72" s="946"/>
      <c r="E72" s="965"/>
      <c r="F72" s="576" t="s">
        <v>324</v>
      </c>
      <c r="G72" s="1041"/>
      <c r="H72" s="978" t="s">
        <v>325</v>
      </c>
      <c r="I72" s="1003"/>
      <c r="J72" s="1003"/>
      <c r="K72" s="899"/>
      <c r="L72" s="990"/>
      <c r="M72" s="869"/>
      <c r="N72" s="924"/>
      <c r="O72" s="981" t="s">
        <v>326</v>
      </c>
      <c r="P72" s="869"/>
      <c r="Q72" s="1059"/>
      <c r="R72" s="1061"/>
      <c r="S72" s="1064"/>
      <c r="T72" s="967"/>
      <c r="U72" s="1006"/>
      <c r="V72" s="899"/>
      <c r="W72" s="1068"/>
      <c r="X72" s="1006"/>
      <c r="Y72" s="1166"/>
      <c r="Z72" s="1607" t="s">
        <v>926</v>
      </c>
      <c r="AA72" s="965"/>
      <c r="AB72" s="1169"/>
      <c r="AC72" s="1023"/>
      <c r="AD72" s="1122"/>
      <c r="AE72" s="912"/>
      <c r="AF72" s="1027"/>
      <c r="AG72" s="140"/>
      <c r="AH72" s="143"/>
      <c r="AI72" s="140"/>
      <c r="AJ72" s="143"/>
      <c r="AK72" s="866"/>
      <c r="AL72" s="1559"/>
      <c r="AM72" s="140"/>
    </row>
    <row r="73" spans="1:39" ht="23.25" customHeight="1" x14ac:dyDescent="0.2">
      <c r="A73" s="949"/>
      <c r="B73" s="946"/>
      <c r="C73" s="1292"/>
      <c r="D73" s="946"/>
      <c r="E73" s="965"/>
      <c r="F73" s="957" t="s">
        <v>327</v>
      </c>
      <c r="G73" s="1041"/>
      <c r="H73" s="965"/>
      <c r="I73" s="951"/>
      <c r="J73" s="951"/>
      <c r="K73" s="899"/>
      <c r="L73" s="990"/>
      <c r="M73" s="869"/>
      <c r="N73" s="924"/>
      <c r="O73" s="1224"/>
      <c r="P73" s="869"/>
      <c r="Q73" s="959"/>
      <c r="R73" s="1062"/>
      <c r="S73" s="1064"/>
      <c r="T73" s="967"/>
      <c r="U73" s="1006"/>
      <c r="V73" s="899"/>
      <c r="W73" s="1068"/>
      <c r="X73" s="1006"/>
      <c r="Y73" s="1166"/>
      <c r="Z73" s="1608"/>
      <c r="AA73" s="965"/>
      <c r="AB73" s="1169"/>
      <c r="AC73" s="1120"/>
      <c r="AD73" s="1014"/>
      <c r="AE73" s="913"/>
      <c r="AF73" s="1139"/>
      <c r="AG73" s="140"/>
      <c r="AH73" s="143"/>
      <c r="AI73" s="140"/>
      <c r="AJ73" s="143"/>
      <c r="AK73" s="866"/>
      <c r="AL73" s="1559"/>
      <c r="AM73" s="140"/>
    </row>
    <row r="74" spans="1:39" ht="9" customHeight="1" thickBot="1" x14ac:dyDescent="0.25">
      <c r="A74" s="950"/>
      <c r="B74" s="947"/>
      <c r="C74" s="1295"/>
      <c r="D74" s="947"/>
      <c r="E74" s="966"/>
      <c r="F74" s="947"/>
      <c r="G74" s="1042"/>
      <c r="H74" s="966"/>
      <c r="I74" s="1083"/>
      <c r="J74" s="1083"/>
      <c r="K74" s="900"/>
      <c r="L74" s="991"/>
      <c r="M74" s="871"/>
      <c r="N74" s="925"/>
      <c r="O74" s="982"/>
      <c r="P74" s="871"/>
      <c r="Q74" s="1205"/>
      <c r="R74" s="1220"/>
      <c r="S74" s="1212"/>
      <c r="T74" s="1320"/>
      <c r="U74" s="1008"/>
      <c r="V74" s="900"/>
      <c r="W74" s="927"/>
      <c r="X74" s="1008"/>
      <c r="Y74" s="1167"/>
      <c r="Z74" s="1609"/>
      <c r="AA74" s="966"/>
      <c r="AB74" s="1170"/>
      <c r="AC74" s="1121"/>
      <c r="AD74" s="1123"/>
      <c r="AE74" s="914"/>
      <c r="AF74" s="1140"/>
      <c r="AG74" s="141"/>
      <c r="AH74" s="144"/>
      <c r="AI74" s="141"/>
      <c r="AJ74" s="144"/>
      <c r="AK74" s="867"/>
      <c r="AL74" s="1564"/>
      <c r="AM74" s="141"/>
    </row>
    <row r="75" spans="1:39" ht="74.25" customHeight="1" x14ac:dyDescent="0.2">
      <c r="A75" s="948" t="s">
        <v>451</v>
      </c>
      <c r="B75" s="945" t="s">
        <v>667</v>
      </c>
      <c r="C75" s="973">
        <v>13</v>
      </c>
      <c r="D75" s="945" t="s">
        <v>165</v>
      </c>
      <c r="E75" s="544" t="s">
        <v>160</v>
      </c>
      <c r="F75" s="575" t="s">
        <v>429</v>
      </c>
      <c r="G75" s="1265" t="s">
        <v>1020</v>
      </c>
      <c r="H75" s="197" t="s">
        <v>329</v>
      </c>
      <c r="I75" s="1225" t="s">
        <v>12</v>
      </c>
      <c r="J75" s="1225" t="s">
        <v>114</v>
      </c>
      <c r="K75" s="986">
        <f>VLOOKUP(I75,'[8]MATRIZ CALIFICACIÓN'!$B$10:$C$14,2,0)</f>
        <v>2</v>
      </c>
      <c r="L75" s="1039">
        <f>HLOOKUP(J75,'[8]MATRIZ CALIFICACIÓN'!$D$8:$F$9,2,0)</f>
        <v>2</v>
      </c>
      <c r="M75" s="986">
        <f>VALUE(CONCATENATE(K75,L75))</f>
        <v>22</v>
      </c>
      <c r="N75" s="1210" t="str">
        <f>VLOOKUP(M75,'[8]MATRIZ CALIFICACIÓN'!$D$27:$E$69,2,0)</f>
        <v>MODERADA</v>
      </c>
      <c r="O75" s="537" t="s">
        <v>787</v>
      </c>
      <c r="P75" s="1077" t="s">
        <v>106</v>
      </c>
      <c r="Q75" s="1058" t="s">
        <v>47</v>
      </c>
      <c r="R75" s="1060" t="s">
        <v>114</v>
      </c>
      <c r="S75" s="1063" t="s">
        <v>10</v>
      </c>
      <c r="T75" s="1603" t="s">
        <v>789</v>
      </c>
      <c r="U75" s="1604" t="s">
        <v>608</v>
      </c>
      <c r="V75" s="1481" t="s">
        <v>609</v>
      </c>
      <c r="W75" s="1482" t="s">
        <v>610</v>
      </c>
      <c r="X75" s="1606" t="s">
        <v>611</v>
      </c>
      <c r="Y75" s="1611" t="s">
        <v>1023</v>
      </c>
      <c r="Z75" s="1069" t="s">
        <v>1021</v>
      </c>
      <c r="AA75" s="884" t="s">
        <v>1022</v>
      </c>
      <c r="AB75" s="1611" t="s">
        <v>1023</v>
      </c>
      <c r="AC75" s="1567"/>
      <c r="AD75" s="1568"/>
      <c r="AE75" s="884"/>
      <c r="AF75" s="1134"/>
      <c r="AG75" s="277"/>
      <c r="AH75" s="278"/>
      <c r="AI75" s="277"/>
      <c r="AJ75" s="278"/>
      <c r="AK75" s="865" t="s">
        <v>1077</v>
      </c>
      <c r="AL75" s="1558"/>
      <c r="AM75" s="277"/>
    </row>
    <row r="76" spans="1:39" ht="51.75" customHeight="1" x14ac:dyDescent="0.2">
      <c r="A76" s="949"/>
      <c r="B76" s="946"/>
      <c r="C76" s="974"/>
      <c r="D76" s="946"/>
      <c r="E76" s="978" t="s">
        <v>157</v>
      </c>
      <c r="F76" s="576" t="s">
        <v>298</v>
      </c>
      <c r="G76" s="1041"/>
      <c r="H76" s="196" t="s">
        <v>331</v>
      </c>
      <c r="I76" s="1003"/>
      <c r="J76" s="1003"/>
      <c r="K76" s="987"/>
      <c r="L76" s="984"/>
      <c r="M76" s="987"/>
      <c r="N76" s="924"/>
      <c r="O76" s="923" t="s">
        <v>788</v>
      </c>
      <c r="P76" s="869"/>
      <c r="Q76" s="1059"/>
      <c r="R76" s="1061"/>
      <c r="S76" s="1064"/>
      <c r="T76" s="1451"/>
      <c r="U76" s="1605"/>
      <c r="V76" s="1158"/>
      <c r="W76" s="1093"/>
      <c r="X76" s="1480"/>
      <c r="Y76" s="885"/>
      <c r="Z76" s="1070"/>
      <c r="AA76" s="836"/>
      <c r="AB76" s="885"/>
      <c r="AC76" s="1507"/>
      <c r="AD76" s="1569"/>
      <c r="AE76" s="836"/>
      <c r="AF76" s="921"/>
      <c r="AG76" s="201"/>
      <c r="AH76" s="200"/>
      <c r="AI76" s="201"/>
      <c r="AJ76" s="200"/>
      <c r="AK76" s="866"/>
      <c r="AL76" s="1559"/>
      <c r="AM76" s="201"/>
    </row>
    <row r="77" spans="1:39" ht="104.25" customHeight="1" x14ac:dyDescent="0.2">
      <c r="A77" s="949"/>
      <c r="B77" s="946"/>
      <c r="C77" s="974"/>
      <c r="D77" s="946"/>
      <c r="E77" s="965"/>
      <c r="F77" s="576" t="s">
        <v>430</v>
      </c>
      <c r="G77" s="1041"/>
      <c r="H77" s="196" t="s">
        <v>333</v>
      </c>
      <c r="I77" s="1003"/>
      <c r="J77" s="1003"/>
      <c r="K77" s="987"/>
      <c r="L77" s="984"/>
      <c r="M77" s="987"/>
      <c r="N77" s="924"/>
      <c r="O77" s="924"/>
      <c r="P77" s="869"/>
      <c r="Q77" s="1059"/>
      <c r="R77" s="1061"/>
      <c r="S77" s="1064"/>
      <c r="T77" s="1503" t="s">
        <v>789</v>
      </c>
      <c r="U77" s="1226" t="s">
        <v>612</v>
      </c>
      <c r="V77" s="1208" t="s">
        <v>609</v>
      </c>
      <c r="W77" s="929" t="s">
        <v>610</v>
      </c>
      <c r="X77" s="1478" t="s">
        <v>611</v>
      </c>
      <c r="Y77" s="885"/>
      <c r="Z77" s="1070"/>
      <c r="AA77" s="836"/>
      <c r="AB77" s="885"/>
      <c r="AC77" s="1507"/>
      <c r="AD77" s="1569"/>
      <c r="AE77" s="836"/>
      <c r="AF77" s="921"/>
      <c r="AG77" s="201"/>
      <c r="AH77" s="200"/>
      <c r="AI77" s="201"/>
      <c r="AJ77" s="200"/>
      <c r="AK77" s="866"/>
      <c r="AL77" s="1559"/>
      <c r="AM77" s="201"/>
    </row>
    <row r="78" spans="1:39" ht="18.75" customHeight="1" x14ac:dyDescent="0.2">
      <c r="A78" s="949"/>
      <c r="B78" s="946"/>
      <c r="C78" s="974"/>
      <c r="D78" s="946"/>
      <c r="E78" s="965"/>
      <c r="F78" s="957" t="s">
        <v>332</v>
      </c>
      <c r="G78" s="1041"/>
      <c r="H78" s="978" t="s">
        <v>431</v>
      </c>
      <c r="I78" s="951"/>
      <c r="J78" s="951"/>
      <c r="K78" s="987"/>
      <c r="L78" s="984"/>
      <c r="M78" s="987"/>
      <c r="N78" s="924"/>
      <c r="O78" s="924"/>
      <c r="P78" s="869"/>
      <c r="Q78" s="959"/>
      <c r="R78" s="1062"/>
      <c r="S78" s="1064"/>
      <c r="T78" s="1450"/>
      <c r="U78" s="1227"/>
      <c r="V78" s="1086"/>
      <c r="W78" s="1088"/>
      <c r="X78" s="1479"/>
      <c r="Y78" s="885"/>
      <c r="Z78" s="1070"/>
      <c r="AA78" s="836"/>
      <c r="AB78" s="885"/>
      <c r="AC78" s="1507"/>
      <c r="AD78" s="1569"/>
      <c r="AE78" s="836"/>
      <c r="AF78" s="921"/>
      <c r="AG78" s="201"/>
      <c r="AH78" s="200"/>
      <c r="AI78" s="201"/>
      <c r="AJ78" s="200"/>
      <c r="AK78" s="866"/>
      <c r="AL78" s="1559"/>
      <c r="AM78" s="201"/>
    </row>
    <row r="79" spans="1:39" ht="97.5" customHeight="1" thickBot="1" x14ac:dyDescent="0.25">
      <c r="A79" s="949"/>
      <c r="B79" s="946"/>
      <c r="C79" s="975"/>
      <c r="D79" s="946"/>
      <c r="E79" s="979"/>
      <c r="F79" s="972"/>
      <c r="G79" s="1041"/>
      <c r="H79" s="979"/>
      <c r="I79" s="1003"/>
      <c r="J79" s="1003"/>
      <c r="K79" s="988"/>
      <c r="L79" s="985"/>
      <c r="M79" s="988"/>
      <c r="N79" s="1000"/>
      <c r="O79" s="1000"/>
      <c r="P79" s="870"/>
      <c r="Q79" s="1059"/>
      <c r="R79" s="1061"/>
      <c r="S79" s="1065"/>
      <c r="T79" s="1451"/>
      <c r="U79" s="1228"/>
      <c r="V79" s="1158"/>
      <c r="W79" s="1093"/>
      <c r="X79" s="1480"/>
      <c r="Y79" s="886"/>
      <c r="Z79" s="1071"/>
      <c r="AA79" s="874"/>
      <c r="AB79" s="886"/>
      <c r="AC79" s="1508"/>
      <c r="AD79" s="1570"/>
      <c r="AE79" s="874"/>
      <c r="AF79" s="1032"/>
      <c r="AG79" s="174"/>
      <c r="AH79" s="145"/>
      <c r="AI79" s="174"/>
      <c r="AJ79" s="145"/>
      <c r="AK79" s="867"/>
      <c r="AL79" s="1560"/>
      <c r="AM79" s="174"/>
    </row>
    <row r="80" spans="1:39" ht="85.5" customHeight="1" x14ac:dyDescent="0.2">
      <c r="A80" s="949"/>
      <c r="B80" s="946"/>
      <c r="C80" s="1292">
        <v>14</v>
      </c>
      <c r="D80" s="946"/>
      <c r="E80" s="592" t="s">
        <v>157</v>
      </c>
      <c r="F80" s="576" t="s">
        <v>432</v>
      </c>
      <c r="G80" s="1391" t="s">
        <v>1024</v>
      </c>
      <c r="H80" s="210" t="s">
        <v>431</v>
      </c>
      <c r="I80" s="1003" t="s">
        <v>12</v>
      </c>
      <c r="J80" s="1003" t="s">
        <v>114</v>
      </c>
      <c r="K80" s="1402">
        <f>VLOOKUP(I80,'[4]MATRIZ CALIFICACIÓN'!$B$10:$C$14,2,0)</f>
        <v>2</v>
      </c>
      <c r="L80" s="983">
        <f>HLOOKUP(J80,'[4]MATRIZ CALIFICACIÓN'!$D$8:$F$9,2,0)</f>
        <v>2</v>
      </c>
      <c r="M80" s="1206">
        <f>VALUE(CONCATENATE(K80,L80))</f>
        <v>22</v>
      </c>
      <c r="N80" s="923" t="str">
        <f>VLOOKUP(M80,'[8]MATRIZ CALIFICACIÓN'!$D$27:$E$69,2,0)</f>
        <v>MODERADA</v>
      </c>
      <c r="O80" s="590" t="s">
        <v>433</v>
      </c>
      <c r="P80" s="868" t="s">
        <v>106</v>
      </c>
      <c r="Q80" s="1059" t="s">
        <v>47</v>
      </c>
      <c r="R80" s="1061" t="s">
        <v>114</v>
      </c>
      <c r="S80" s="1197" t="s">
        <v>10</v>
      </c>
      <c r="T80" s="772" t="s">
        <v>789</v>
      </c>
      <c r="U80" s="698" t="s">
        <v>790</v>
      </c>
      <c r="V80" s="684" t="s">
        <v>609</v>
      </c>
      <c r="W80" s="681" t="s">
        <v>610</v>
      </c>
      <c r="X80" s="677" t="s">
        <v>611</v>
      </c>
      <c r="Y80" s="885" t="s">
        <v>1023</v>
      </c>
      <c r="Z80" s="773" t="s">
        <v>1025</v>
      </c>
      <c r="AA80" s="673" t="s">
        <v>1022</v>
      </c>
      <c r="AB80" s="885" t="s">
        <v>1023</v>
      </c>
      <c r="AC80" s="1506"/>
      <c r="AD80" s="1519"/>
      <c r="AE80" s="837"/>
      <c r="AF80" s="1029"/>
      <c r="AG80" s="201"/>
      <c r="AH80" s="200"/>
      <c r="AI80" s="201"/>
      <c r="AJ80" s="200"/>
      <c r="AK80" s="865" t="s">
        <v>1078</v>
      </c>
      <c r="AL80" s="1565"/>
      <c r="AM80" s="199"/>
    </row>
    <row r="81" spans="1:39" ht="70.5" customHeight="1" x14ac:dyDescent="0.2">
      <c r="A81" s="949"/>
      <c r="B81" s="946"/>
      <c r="C81" s="1292"/>
      <c r="D81" s="946"/>
      <c r="E81" s="592" t="s">
        <v>160</v>
      </c>
      <c r="F81" s="576" t="s">
        <v>434</v>
      </c>
      <c r="G81" s="1392"/>
      <c r="H81" s="210" t="s">
        <v>435</v>
      </c>
      <c r="I81" s="1003"/>
      <c r="J81" s="1003"/>
      <c r="K81" s="1235"/>
      <c r="L81" s="984"/>
      <c r="M81" s="987"/>
      <c r="N81" s="924"/>
      <c r="O81" s="1391" t="s">
        <v>436</v>
      </c>
      <c r="P81" s="869"/>
      <c r="Q81" s="1059"/>
      <c r="R81" s="1061"/>
      <c r="S81" s="1198"/>
      <c r="T81" s="1503" t="s">
        <v>789</v>
      </c>
      <c r="U81" s="1226" t="s">
        <v>612</v>
      </c>
      <c r="V81" s="928" t="s">
        <v>609</v>
      </c>
      <c r="W81" s="926" t="s">
        <v>610</v>
      </c>
      <c r="X81" s="936" t="s">
        <v>611</v>
      </c>
      <c r="Y81" s="885"/>
      <c r="Z81" s="877" t="s">
        <v>1026</v>
      </c>
      <c r="AA81" s="877" t="s">
        <v>1022</v>
      </c>
      <c r="AB81" s="885"/>
      <c r="AC81" s="1507"/>
      <c r="AD81" s="1520"/>
      <c r="AE81" s="836"/>
      <c r="AF81" s="1030"/>
      <c r="AG81" s="201"/>
      <c r="AH81" s="200"/>
      <c r="AI81" s="201"/>
      <c r="AJ81" s="200"/>
      <c r="AK81" s="866"/>
      <c r="AL81" s="1559"/>
      <c r="AM81" s="201"/>
    </row>
    <row r="82" spans="1:39" ht="35.25" customHeight="1" x14ac:dyDescent="0.2">
      <c r="A82" s="949"/>
      <c r="B82" s="946"/>
      <c r="C82" s="1292"/>
      <c r="D82" s="946"/>
      <c r="E82" s="978" t="s">
        <v>158</v>
      </c>
      <c r="F82" s="957" t="s">
        <v>437</v>
      </c>
      <c r="G82" s="1392"/>
      <c r="H82" s="210" t="s">
        <v>333</v>
      </c>
      <c r="I82" s="1003"/>
      <c r="J82" s="1003"/>
      <c r="K82" s="1235"/>
      <c r="L82" s="984"/>
      <c r="M82" s="987"/>
      <c r="N82" s="924"/>
      <c r="O82" s="1392"/>
      <c r="P82" s="869"/>
      <c r="Q82" s="1059"/>
      <c r="R82" s="1061"/>
      <c r="S82" s="1198"/>
      <c r="T82" s="1450"/>
      <c r="U82" s="1227"/>
      <c r="V82" s="899"/>
      <c r="W82" s="1068"/>
      <c r="X82" s="937"/>
      <c r="Y82" s="885"/>
      <c r="Z82" s="878"/>
      <c r="AA82" s="878"/>
      <c r="AB82" s="885"/>
      <c r="AC82" s="1507"/>
      <c r="AD82" s="1520"/>
      <c r="AE82" s="836"/>
      <c r="AF82" s="1030"/>
      <c r="AG82" s="201"/>
      <c r="AH82" s="200"/>
      <c r="AI82" s="201"/>
      <c r="AJ82" s="200"/>
      <c r="AK82" s="866"/>
      <c r="AL82" s="1559"/>
      <c r="AM82" s="201"/>
    </row>
    <row r="83" spans="1:39" ht="34.5" customHeight="1" x14ac:dyDescent="0.2">
      <c r="A83" s="949"/>
      <c r="B83" s="946"/>
      <c r="C83" s="1292"/>
      <c r="D83" s="946"/>
      <c r="E83" s="965"/>
      <c r="F83" s="946"/>
      <c r="G83" s="1392"/>
      <c r="H83" s="957" t="s">
        <v>438</v>
      </c>
      <c r="I83" s="951"/>
      <c r="J83" s="951"/>
      <c r="K83" s="1235"/>
      <c r="L83" s="984"/>
      <c r="M83" s="987"/>
      <c r="N83" s="924"/>
      <c r="O83" s="1392"/>
      <c r="P83" s="869"/>
      <c r="Q83" s="959"/>
      <c r="R83" s="1062"/>
      <c r="S83" s="1198"/>
      <c r="T83" s="1450"/>
      <c r="U83" s="1227"/>
      <c r="V83" s="899"/>
      <c r="W83" s="1068"/>
      <c r="X83" s="937"/>
      <c r="Y83" s="885"/>
      <c r="Z83" s="878"/>
      <c r="AA83" s="878"/>
      <c r="AB83" s="885"/>
      <c r="AC83" s="1507"/>
      <c r="AD83" s="1520"/>
      <c r="AE83" s="836"/>
      <c r="AF83" s="1030"/>
      <c r="AG83" s="201"/>
      <c r="AH83" s="200"/>
      <c r="AI83" s="201"/>
      <c r="AJ83" s="200"/>
      <c r="AK83" s="866"/>
      <c r="AL83" s="1559"/>
      <c r="AM83" s="201"/>
    </row>
    <row r="84" spans="1:39" ht="81" customHeight="1" thickBot="1" x14ac:dyDescent="0.25">
      <c r="A84" s="949"/>
      <c r="B84" s="946"/>
      <c r="C84" s="1292"/>
      <c r="D84" s="946"/>
      <c r="E84" s="979"/>
      <c r="F84" s="972"/>
      <c r="G84" s="1393"/>
      <c r="H84" s="972"/>
      <c r="I84" s="1003"/>
      <c r="J84" s="1003"/>
      <c r="K84" s="1403"/>
      <c r="L84" s="985"/>
      <c r="M84" s="988"/>
      <c r="N84" s="1000"/>
      <c r="O84" s="1393"/>
      <c r="P84" s="870"/>
      <c r="Q84" s="1059"/>
      <c r="R84" s="1061"/>
      <c r="S84" s="1199"/>
      <c r="T84" s="1451"/>
      <c r="U84" s="1228"/>
      <c r="V84" s="1204"/>
      <c r="W84" s="1111"/>
      <c r="X84" s="938"/>
      <c r="Y84" s="886"/>
      <c r="Z84" s="889"/>
      <c r="AA84" s="889"/>
      <c r="AB84" s="886"/>
      <c r="AC84" s="1508"/>
      <c r="AD84" s="1552"/>
      <c r="AE84" s="874"/>
      <c r="AF84" s="1031"/>
      <c r="AG84" s="201"/>
      <c r="AH84" s="200"/>
      <c r="AI84" s="201"/>
      <c r="AJ84" s="200"/>
      <c r="AK84" s="867"/>
      <c r="AL84" s="1560"/>
      <c r="AM84" s="174"/>
    </row>
    <row r="85" spans="1:39" ht="86.25" customHeight="1" x14ac:dyDescent="0.2">
      <c r="A85" s="949"/>
      <c r="B85" s="946"/>
      <c r="C85" s="1292">
        <v>15</v>
      </c>
      <c r="D85" s="946"/>
      <c r="E85" s="592" t="s">
        <v>160</v>
      </c>
      <c r="F85" s="576" t="s">
        <v>439</v>
      </c>
      <c r="G85" s="998" t="s">
        <v>1027</v>
      </c>
      <c r="H85" s="210" t="s">
        <v>440</v>
      </c>
      <c r="I85" s="1003" t="s">
        <v>12</v>
      </c>
      <c r="J85" s="1003" t="s">
        <v>114</v>
      </c>
      <c r="K85" s="928">
        <f>VLOOKUP(I85,'[4]MATRIZ CALIFICACIÓN'!$B$10:$C$14,2,0)</f>
        <v>2</v>
      </c>
      <c r="L85" s="1054">
        <f>HLOOKUP(J85,'[4]MATRIZ CALIFICACIÓN'!$D$8:$F$9,2,0)</f>
        <v>2</v>
      </c>
      <c r="M85" s="868">
        <f>VALUE(CONCATENATE(K85,L85))</f>
        <v>22</v>
      </c>
      <c r="N85" s="923" t="str">
        <f>VLOOKUP(M85,'[8]MATRIZ CALIFICACIÓN'!$D$27:$E$69,2,0)</f>
        <v>MODERADA</v>
      </c>
      <c r="O85" s="188" t="s">
        <v>441</v>
      </c>
      <c r="P85" s="868" t="s">
        <v>106</v>
      </c>
      <c r="Q85" s="1059" t="s">
        <v>47</v>
      </c>
      <c r="R85" s="1061" t="s">
        <v>114</v>
      </c>
      <c r="S85" s="1197" t="s">
        <v>10</v>
      </c>
      <c r="T85" s="600" t="s">
        <v>789</v>
      </c>
      <c r="U85" s="601" t="s">
        <v>791</v>
      </c>
      <c r="V85" s="580" t="s">
        <v>792</v>
      </c>
      <c r="W85" s="566" t="s">
        <v>610</v>
      </c>
      <c r="X85" s="560" t="s">
        <v>793</v>
      </c>
      <c r="Y85" s="739">
        <v>43220</v>
      </c>
      <c r="Z85" s="736" t="s">
        <v>1028</v>
      </c>
      <c r="AA85" s="740" t="s">
        <v>1029</v>
      </c>
      <c r="AB85" s="737">
        <v>1</v>
      </c>
      <c r="AC85" s="1506"/>
      <c r="AD85" s="1520"/>
      <c r="AE85" s="836"/>
      <c r="AF85" s="1030"/>
      <c r="AG85" s="201"/>
      <c r="AH85" s="200"/>
      <c r="AI85" s="201"/>
      <c r="AJ85" s="200"/>
      <c r="AK85" s="839" t="s">
        <v>1079</v>
      </c>
      <c r="AL85" s="1559"/>
      <c r="AM85" s="201"/>
    </row>
    <row r="86" spans="1:39" ht="87" customHeight="1" x14ac:dyDescent="0.2">
      <c r="A86" s="949"/>
      <c r="B86" s="946"/>
      <c r="C86" s="1292"/>
      <c r="D86" s="946"/>
      <c r="E86" s="592" t="s">
        <v>158</v>
      </c>
      <c r="F86" s="576" t="s">
        <v>442</v>
      </c>
      <c r="G86" s="998"/>
      <c r="H86" s="196" t="s">
        <v>435</v>
      </c>
      <c r="I86" s="1003"/>
      <c r="J86" s="1003"/>
      <c r="K86" s="899"/>
      <c r="L86" s="990"/>
      <c r="M86" s="869"/>
      <c r="N86" s="924"/>
      <c r="O86" s="981" t="s">
        <v>443</v>
      </c>
      <c r="P86" s="869"/>
      <c r="Q86" s="1059"/>
      <c r="R86" s="1061"/>
      <c r="S86" s="1198"/>
      <c r="T86" s="239" t="s">
        <v>789</v>
      </c>
      <c r="U86" s="217" t="s">
        <v>614</v>
      </c>
      <c r="V86" s="615" t="s">
        <v>615</v>
      </c>
      <c r="W86" s="240" t="s">
        <v>616</v>
      </c>
      <c r="X86" s="559" t="s">
        <v>617</v>
      </c>
      <c r="Y86" s="741" t="s">
        <v>1030</v>
      </c>
      <c r="Z86" s="741" t="s">
        <v>1031</v>
      </c>
      <c r="AA86" s="741" t="s">
        <v>616</v>
      </c>
      <c r="AB86" s="771">
        <v>1</v>
      </c>
      <c r="AC86" s="1507"/>
      <c r="AD86" s="1520"/>
      <c r="AE86" s="836"/>
      <c r="AF86" s="1030"/>
      <c r="AG86" s="201"/>
      <c r="AH86" s="200"/>
      <c r="AI86" s="201"/>
      <c r="AJ86" s="200"/>
      <c r="AK86" s="840"/>
      <c r="AL86" s="1559"/>
      <c r="AM86" s="201"/>
    </row>
    <row r="87" spans="1:39" ht="98.25" customHeight="1" x14ac:dyDescent="0.2">
      <c r="A87" s="949"/>
      <c r="B87" s="946"/>
      <c r="C87" s="1292"/>
      <c r="D87" s="946"/>
      <c r="E87" s="978" t="s">
        <v>157</v>
      </c>
      <c r="F87" s="576" t="s">
        <v>444</v>
      </c>
      <c r="G87" s="998"/>
      <c r="H87" s="196" t="s">
        <v>333</v>
      </c>
      <c r="I87" s="1003"/>
      <c r="J87" s="1003"/>
      <c r="K87" s="899"/>
      <c r="L87" s="990"/>
      <c r="M87" s="869"/>
      <c r="N87" s="924"/>
      <c r="O87" s="1224"/>
      <c r="P87" s="869"/>
      <c r="Q87" s="1059"/>
      <c r="R87" s="1061"/>
      <c r="S87" s="1198"/>
      <c r="T87" s="608" t="s">
        <v>789</v>
      </c>
      <c r="U87" s="217" t="s">
        <v>618</v>
      </c>
      <c r="V87" s="615" t="s">
        <v>619</v>
      </c>
      <c r="W87" s="240" t="s">
        <v>620</v>
      </c>
      <c r="X87" s="212" t="s">
        <v>794</v>
      </c>
      <c r="Y87" s="741" t="s">
        <v>1023</v>
      </c>
      <c r="Z87" s="741" t="s">
        <v>1032</v>
      </c>
      <c r="AA87" s="741" t="s">
        <v>1033</v>
      </c>
      <c r="AB87" s="678">
        <v>1</v>
      </c>
      <c r="AC87" s="1507"/>
      <c r="AD87" s="1520"/>
      <c r="AE87" s="836"/>
      <c r="AF87" s="1030"/>
      <c r="AG87" s="201"/>
      <c r="AH87" s="200"/>
      <c r="AI87" s="201"/>
      <c r="AJ87" s="200"/>
      <c r="AK87" s="840"/>
      <c r="AL87" s="1559"/>
      <c r="AM87" s="201"/>
    </row>
    <row r="88" spans="1:39" ht="109.5" customHeight="1" x14ac:dyDescent="0.2">
      <c r="A88" s="949"/>
      <c r="B88" s="946"/>
      <c r="C88" s="1292"/>
      <c r="D88" s="946"/>
      <c r="E88" s="965"/>
      <c r="F88" s="576" t="s">
        <v>445</v>
      </c>
      <c r="G88" s="998"/>
      <c r="H88" s="978" t="s">
        <v>446</v>
      </c>
      <c r="I88" s="951"/>
      <c r="J88" s="951"/>
      <c r="K88" s="899"/>
      <c r="L88" s="990"/>
      <c r="M88" s="869"/>
      <c r="N88" s="924"/>
      <c r="O88" s="1224"/>
      <c r="P88" s="869"/>
      <c r="Q88" s="959"/>
      <c r="R88" s="1062"/>
      <c r="S88" s="1198"/>
      <c r="T88" s="1503" t="s">
        <v>789</v>
      </c>
      <c r="U88" s="1226" t="s">
        <v>795</v>
      </c>
      <c r="V88" s="1208" t="s">
        <v>609</v>
      </c>
      <c r="W88" s="926" t="s">
        <v>796</v>
      </c>
      <c r="X88" s="936" t="s">
        <v>621</v>
      </c>
      <c r="Y88" s="887" t="s">
        <v>1023</v>
      </c>
      <c r="Z88" s="877" t="s">
        <v>1034</v>
      </c>
      <c r="AA88" s="877" t="s">
        <v>1035</v>
      </c>
      <c r="AB88" s="890">
        <v>0.33300000000000002</v>
      </c>
      <c r="AC88" s="1507"/>
      <c r="AD88" s="1520"/>
      <c r="AE88" s="836"/>
      <c r="AF88" s="1030"/>
      <c r="AG88" s="201"/>
      <c r="AH88" s="200"/>
      <c r="AI88" s="201"/>
      <c r="AJ88" s="200"/>
      <c r="AK88" s="840"/>
      <c r="AL88" s="1559"/>
      <c r="AM88" s="201"/>
    </row>
    <row r="89" spans="1:39" ht="74.25" customHeight="1" thickBot="1" x14ac:dyDescent="0.25">
      <c r="A89" s="949"/>
      <c r="B89" s="946"/>
      <c r="C89" s="1292"/>
      <c r="D89" s="946"/>
      <c r="E89" s="979"/>
      <c r="F89" s="576" t="s">
        <v>613</v>
      </c>
      <c r="G89" s="999"/>
      <c r="H89" s="979"/>
      <c r="I89" s="1003"/>
      <c r="J89" s="1003"/>
      <c r="K89" s="1204"/>
      <c r="L89" s="1055"/>
      <c r="M89" s="870"/>
      <c r="N89" s="1000"/>
      <c r="O89" s="1429"/>
      <c r="P89" s="870"/>
      <c r="Q89" s="1059"/>
      <c r="R89" s="1061"/>
      <c r="S89" s="1199"/>
      <c r="T89" s="1451"/>
      <c r="U89" s="1228"/>
      <c r="V89" s="1158"/>
      <c r="W89" s="1111"/>
      <c r="X89" s="938"/>
      <c r="Y89" s="888"/>
      <c r="Z89" s="889"/>
      <c r="AA89" s="889"/>
      <c r="AB89" s="891"/>
      <c r="AC89" s="1508"/>
      <c r="AD89" s="1552"/>
      <c r="AE89" s="874"/>
      <c r="AF89" s="1031"/>
      <c r="AG89" s="174"/>
      <c r="AH89" s="145"/>
      <c r="AI89" s="174"/>
      <c r="AJ89" s="145"/>
      <c r="AK89" s="841"/>
      <c r="AL89" s="1560"/>
      <c r="AM89" s="174"/>
    </row>
    <row r="90" spans="1:39" ht="18" customHeight="1" x14ac:dyDescent="0.2">
      <c r="A90" s="949"/>
      <c r="B90" s="946"/>
      <c r="C90" s="1390">
        <v>16</v>
      </c>
      <c r="D90" s="946"/>
      <c r="E90" s="978" t="s">
        <v>157</v>
      </c>
      <c r="F90" s="957" t="s">
        <v>447</v>
      </c>
      <c r="G90" s="1045" t="s">
        <v>1036</v>
      </c>
      <c r="H90" s="957" t="s">
        <v>448</v>
      </c>
      <c r="I90" s="1003" t="s">
        <v>12</v>
      </c>
      <c r="J90" s="1003" t="s">
        <v>114</v>
      </c>
      <c r="K90" s="868">
        <f>VLOOKUP(I90,'[4]MATRIZ CALIFICACIÓN'!$B$10:$C$14,2,0)</f>
        <v>2</v>
      </c>
      <c r="L90" s="1054">
        <f>HLOOKUP(J90,'[4]MATRIZ CALIFICACIÓN'!$D$8:$F$9,2,0)</f>
        <v>2</v>
      </c>
      <c r="M90" s="868">
        <f>VALUE(CONCATENATE(K90,L90))</f>
        <v>22</v>
      </c>
      <c r="N90" s="923" t="str">
        <f>VLOOKUP(M90,'[8]MATRIZ CALIFICACIÓN'!$D$27:$E$69,2,0)</f>
        <v>MODERADA</v>
      </c>
      <c r="O90" s="981" t="s">
        <v>622</v>
      </c>
      <c r="P90" s="868" t="s">
        <v>106</v>
      </c>
      <c r="Q90" s="1059" t="s">
        <v>47</v>
      </c>
      <c r="R90" s="1061" t="s">
        <v>114</v>
      </c>
      <c r="S90" s="1081" t="s">
        <v>10</v>
      </c>
      <c r="T90" s="1503" t="s">
        <v>789</v>
      </c>
      <c r="U90" s="1226" t="s">
        <v>797</v>
      </c>
      <c r="V90" s="1208" t="s">
        <v>609</v>
      </c>
      <c r="W90" s="926" t="s">
        <v>624</v>
      </c>
      <c r="X90" s="936" t="s">
        <v>621</v>
      </c>
      <c r="Y90" s="887" t="s">
        <v>1030</v>
      </c>
      <c r="Z90" s="877" t="s">
        <v>1037</v>
      </c>
      <c r="AA90" s="877" t="s">
        <v>1038</v>
      </c>
      <c r="AB90" s="1612" t="s">
        <v>1039</v>
      </c>
      <c r="AC90" s="1506"/>
      <c r="AD90" s="1505"/>
      <c r="AE90" s="877"/>
      <c r="AF90" s="877"/>
      <c r="AG90" s="199"/>
      <c r="AH90" s="150"/>
      <c r="AI90" s="199"/>
      <c r="AJ90" s="150"/>
      <c r="AK90" s="839" t="s">
        <v>1080</v>
      </c>
      <c r="AL90" s="1566"/>
      <c r="AM90" s="201"/>
    </row>
    <row r="91" spans="1:39" ht="21.75" customHeight="1" x14ac:dyDescent="0.2">
      <c r="A91" s="949"/>
      <c r="B91" s="946"/>
      <c r="C91" s="1034"/>
      <c r="D91" s="946"/>
      <c r="E91" s="979"/>
      <c r="F91" s="946"/>
      <c r="G91" s="1046"/>
      <c r="H91" s="946"/>
      <c r="I91" s="1003"/>
      <c r="J91" s="1003"/>
      <c r="K91" s="869"/>
      <c r="L91" s="990"/>
      <c r="M91" s="869"/>
      <c r="N91" s="924"/>
      <c r="O91" s="1224"/>
      <c r="P91" s="869"/>
      <c r="Q91" s="1059"/>
      <c r="R91" s="1061"/>
      <c r="S91" s="1064"/>
      <c r="T91" s="1450"/>
      <c r="U91" s="1227"/>
      <c r="V91" s="1086"/>
      <c r="W91" s="1068"/>
      <c r="X91" s="937"/>
      <c r="Y91" s="934"/>
      <c r="Z91" s="878"/>
      <c r="AA91" s="878"/>
      <c r="AB91" s="1613"/>
      <c r="AC91" s="1507"/>
      <c r="AD91" s="1115"/>
      <c r="AE91" s="878"/>
      <c r="AF91" s="878"/>
      <c r="AG91" s="201"/>
      <c r="AH91" s="200"/>
      <c r="AI91" s="201"/>
      <c r="AJ91" s="200"/>
      <c r="AK91" s="840"/>
      <c r="AL91" s="1562"/>
      <c r="AM91" s="201"/>
    </row>
    <row r="92" spans="1:39" ht="33" customHeight="1" x14ac:dyDescent="0.2">
      <c r="A92" s="949"/>
      <c r="B92" s="946"/>
      <c r="C92" s="1034"/>
      <c r="D92" s="946"/>
      <c r="E92" s="965" t="s">
        <v>160</v>
      </c>
      <c r="F92" s="946"/>
      <c r="G92" s="1046"/>
      <c r="H92" s="946"/>
      <c r="I92" s="1003"/>
      <c r="J92" s="1003"/>
      <c r="K92" s="869"/>
      <c r="L92" s="990"/>
      <c r="M92" s="869"/>
      <c r="N92" s="924"/>
      <c r="O92" s="1429"/>
      <c r="P92" s="869"/>
      <c r="Q92" s="1059"/>
      <c r="R92" s="1061"/>
      <c r="S92" s="1064"/>
      <c r="T92" s="1450"/>
      <c r="U92" s="1227"/>
      <c r="V92" s="1086"/>
      <c r="W92" s="1068"/>
      <c r="X92" s="937"/>
      <c r="Y92" s="934"/>
      <c r="Z92" s="878"/>
      <c r="AA92" s="878"/>
      <c r="AB92" s="1613"/>
      <c r="AC92" s="1507"/>
      <c r="AD92" s="1115"/>
      <c r="AE92" s="878"/>
      <c r="AF92" s="878"/>
      <c r="AG92" s="201"/>
      <c r="AH92" s="200"/>
      <c r="AI92" s="201"/>
      <c r="AJ92" s="200"/>
      <c r="AK92" s="840"/>
      <c r="AL92" s="1562"/>
      <c r="AM92" s="201"/>
    </row>
    <row r="93" spans="1:39" ht="38.25" customHeight="1" x14ac:dyDescent="0.2">
      <c r="A93" s="949"/>
      <c r="B93" s="946"/>
      <c r="C93" s="1034"/>
      <c r="D93" s="946"/>
      <c r="E93" s="965"/>
      <c r="F93" s="946"/>
      <c r="G93" s="1046"/>
      <c r="H93" s="946"/>
      <c r="I93" s="951"/>
      <c r="J93" s="951"/>
      <c r="K93" s="869"/>
      <c r="L93" s="990"/>
      <c r="M93" s="869"/>
      <c r="N93" s="924"/>
      <c r="O93" s="981" t="s">
        <v>623</v>
      </c>
      <c r="P93" s="869"/>
      <c r="Q93" s="959"/>
      <c r="R93" s="1062"/>
      <c r="S93" s="1064"/>
      <c r="T93" s="1450"/>
      <c r="U93" s="1227"/>
      <c r="V93" s="1086"/>
      <c r="W93" s="1068"/>
      <c r="X93" s="937"/>
      <c r="Y93" s="934"/>
      <c r="Z93" s="878"/>
      <c r="AA93" s="878"/>
      <c r="AB93" s="1613"/>
      <c r="AC93" s="1507"/>
      <c r="AD93" s="1115"/>
      <c r="AE93" s="878"/>
      <c r="AF93" s="878"/>
      <c r="AG93" s="201"/>
      <c r="AH93" s="200"/>
      <c r="AI93" s="201"/>
      <c r="AJ93" s="200"/>
      <c r="AK93" s="840"/>
      <c r="AL93" s="1562"/>
      <c r="AM93" s="201"/>
    </row>
    <row r="94" spans="1:39" ht="192.75" customHeight="1" thickBot="1" x14ac:dyDescent="0.25">
      <c r="A94" s="949"/>
      <c r="B94" s="946"/>
      <c r="C94" s="1035"/>
      <c r="D94" s="972"/>
      <c r="E94" s="979"/>
      <c r="F94" s="972"/>
      <c r="G94" s="1230"/>
      <c r="H94" s="972"/>
      <c r="I94" s="1003"/>
      <c r="J94" s="1003"/>
      <c r="K94" s="870"/>
      <c r="L94" s="1055"/>
      <c r="M94" s="870"/>
      <c r="N94" s="1000"/>
      <c r="O94" s="1429"/>
      <c r="P94" s="870"/>
      <c r="Q94" s="1059"/>
      <c r="R94" s="1061"/>
      <c r="S94" s="1065"/>
      <c r="T94" s="1451"/>
      <c r="U94" s="1228"/>
      <c r="V94" s="1158"/>
      <c r="W94" s="1111"/>
      <c r="X94" s="938"/>
      <c r="Y94" s="888"/>
      <c r="Z94" s="889"/>
      <c r="AA94" s="889"/>
      <c r="AB94" s="1614"/>
      <c r="AC94" s="1508"/>
      <c r="AD94" s="1116"/>
      <c r="AE94" s="889"/>
      <c r="AF94" s="889"/>
      <c r="AG94" s="174"/>
      <c r="AH94" s="145"/>
      <c r="AI94" s="174"/>
      <c r="AJ94" s="145"/>
      <c r="AK94" s="841"/>
      <c r="AL94" s="1563"/>
      <c r="AM94" s="174"/>
    </row>
    <row r="95" spans="1:39" ht="43.5" customHeight="1" x14ac:dyDescent="0.2">
      <c r="A95" s="949"/>
      <c r="B95" s="946"/>
      <c r="C95" s="1036">
        <v>17</v>
      </c>
      <c r="D95" s="957" t="s">
        <v>162</v>
      </c>
      <c r="E95" s="978" t="s">
        <v>157</v>
      </c>
      <c r="F95" s="957" t="s">
        <v>449</v>
      </c>
      <c r="G95" s="1045" t="s">
        <v>1040</v>
      </c>
      <c r="H95" s="1005" t="s">
        <v>450</v>
      </c>
      <c r="I95" s="1003" t="s">
        <v>12</v>
      </c>
      <c r="J95" s="1003" t="s">
        <v>114</v>
      </c>
      <c r="K95" s="995">
        <f>VLOOKUP(I95,'[9]MATRIZ CALIFICACIÓN'!$B$10:$C$14,2,0)</f>
        <v>2</v>
      </c>
      <c r="L95" s="1405">
        <f>HLOOKUP(J95,'[9]MATRIZ CALIFICACIÓN'!$D$8:$F$9,2,0)</f>
        <v>2</v>
      </c>
      <c r="M95" s="995">
        <f>VALUE(CONCATENATE(K95,L95))</f>
        <v>22</v>
      </c>
      <c r="N95" s="923" t="str">
        <f>VLOOKUP(M95,'[8]MATRIZ CALIFICACIÓN'!$D$27:$E$69,2,0)</f>
        <v>MODERADA</v>
      </c>
      <c r="O95" s="1076" t="s">
        <v>625</v>
      </c>
      <c r="P95" s="868" t="s">
        <v>106</v>
      </c>
      <c r="Q95" s="1059" t="s">
        <v>47</v>
      </c>
      <c r="R95" s="1061" t="s">
        <v>114</v>
      </c>
      <c r="S95" s="1081" t="s">
        <v>10</v>
      </c>
      <c r="T95" s="1450" t="s">
        <v>789</v>
      </c>
      <c r="U95" s="1227" t="s">
        <v>797</v>
      </c>
      <c r="V95" s="1086" t="s">
        <v>609</v>
      </c>
      <c r="W95" s="1068" t="s">
        <v>624</v>
      </c>
      <c r="X95" s="937" t="s">
        <v>621</v>
      </c>
      <c r="Y95" s="1289" t="s">
        <v>1030</v>
      </c>
      <c r="Z95" s="837" t="s">
        <v>1041</v>
      </c>
      <c r="AA95" s="877" t="s">
        <v>1038</v>
      </c>
      <c r="AB95" s="890" t="s">
        <v>1042</v>
      </c>
      <c r="AC95" s="877"/>
      <c r="AD95" s="1505"/>
      <c r="AE95" s="877"/>
      <c r="AF95" s="877"/>
      <c r="AG95" s="201"/>
      <c r="AH95" s="200"/>
      <c r="AI95" s="201"/>
      <c r="AJ95" s="200"/>
      <c r="AK95" s="839" t="s">
        <v>1081</v>
      </c>
      <c r="AL95" s="1559"/>
      <c r="AM95" s="201"/>
    </row>
    <row r="96" spans="1:39" ht="42.75" customHeight="1" x14ac:dyDescent="0.2">
      <c r="A96" s="949"/>
      <c r="B96" s="946"/>
      <c r="C96" s="1037"/>
      <c r="D96" s="946"/>
      <c r="E96" s="965"/>
      <c r="F96" s="946"/>
      <c r="G96" s="1046"/>
      <c r="H96" s="1006"/>
      <c r="I96" s="1003"/>
      <c r="J96" s="1003"/>
      <c r="K96" s="996"/>
      <c r="L96" s="1406"/>
      <c r="M96" s="996"/>
      <c r="N96" s="924"/>
      <c r="O96" s="939"/>
      <c r="P96" s="869"/>
      <c r="Q96" s="1059"/>
      <c r="R96" s="1061"/>
      <c r="S96" s="1064"/>
      <c r="T96" s="1450"/>
      <c r="U96" s="1227"/>
      <c r="V96" s="1086"/>
      <c r="W96" s="1068"/>
      <c r="X96" s="937"/>
      <c r="Y96" s="932"/>
      <c r="Z96" s="836"/>
      <c r="AA96" s="878"/>
      <c r="AB96" s="892"/>
      <c r="AC96" s="878"/>
      <c r="AD96" s="1115"/>
      <c r="AE96" s="878"/>
      <c r="AF96" s="878"/>
      <c r="AG96" s="201"/>
      <c r="AH96" s="200"/>
      <c r="AI96" s="201"/>
      <c r="AJ96" s="200"/>
      <c r="AK96" s="840"/>
      <c r="AL96" s="1559"/>
      <c r="AM96" s="201"/>
    </row>
    <row r="97" spans="1:39" ht="38.25" customHeight="1" x14ac:dyDescent="0.2">
      <c r="A97" s="949"/>
      <c r="B97" s="946"/>
      <c r="C97" s="1037"/>
      <c r="D97" s="946"/>
      <c r="E97" s="979"/>
      <c r="F97" s="946"/>
      <c r="G97" s="1046"/>
      <c r="H97" s="1006"/>
      <c r="I97" s="1003"/>
      <c r="J97" s="1003"/>
      <c r="K97" s="996"/>
      <c r="L97" s="1406"/>
      <c r="M97" s="996"/>
      <c r="N97" s="924"/>
      <c r="O97" s="939"/>
      <c r="P97" s="869"/>
      <c r="Q97" s="1059"/>
      <c r="R97" s="1061"/>
      <c r="S97" s="1064"/>
      <c r="T97" s="1450"/>
      <c r="U97" s="1227"/>
      <c r="V97" s="1086"/>
      <c r="W97" s="1068"/>
      <c r="X97" s="937"/>
      <c r="Y97" s="932"/>
      <c r="Z97" s="836"/>
      <c r="AA97" s="878"/>
      <c r="AB97" s="892"/>
      <c r="AC97" s="878"/>
      <c r="AD97" s="1115"/>
      <c r="AE97" s="878"/>
      <c r="AF97" s="878"/>
      <c r="AG97" s="201"/>
      <c r="AH97" s="200"/>
      <c r="AI97" s="201"/>
      <c r="AJ97" s="200"/>
      <c r="AK97" s="840"/>
      <c r="AL97" s="1559"/>
      <c r="AM97" s="201"/>
    </row>
    <row r="98" spans="1:39" ht="48.75" customHeight="1" x14ac:dyDescent="0.2">
      <c r="A98" s="949"/>
      <c r="B98" s="946"/>
      <c r="C98" s="1037"/>
      <c r="D98" s="946"/>
      <c r="E98" s="965" t="s">
        <v>160</v>
      </c>
      <c r="F98" s="946"/>
      <c r="G98" s="1046"/>
      <c r="H98" s="1006"/>
      <c r="I98" s="951"/>
      <c r="J98" s="951"/>
      <c r="K98" s="996"/>
      <c r="L98" s="1406"/>
      <c r="M98" s="996"/>
      <c r="N98" s="924"/>
      <c r="O98" s="939"/>
      <c r="P98" s="869"/>
      <c r="Q98" s="959"/>
      <c r="R98" s="1062"/>
      <c r="S98" s="1064"/>
      <c r="T98" s="1450"/>
      <c r="U98" s="1227"/>
      <c r="V98" s="1086"/>
      <c r="W98" s="1068"/>
      <c r="X98" s="937"/>
      <c r="Y98" s="932"/>
      <c r="Z98" s="836"/>
      <c r="AA98" s="878"/>
      <c r="AB98" s="892"/>
      <c r="AC98" s="878"/>
      <c r="AD98" s="1115"/>
      <c r="AE98" s="878"/>
      <c r="AF98" s="878"/>
      <c r="AG98" s="201"/>
      <c r="AH98" s="200"/>
      <c r="AI98" s="201"/>
      <c r="AJ98" s="200"/>
      <c r="AK98" s="840"/>
      <c r="AL98" s="1559"/>
      <c r="AM98" s="201"/>
    </row>
    <row r="99" spans="1:39" ht="60" customHeight="1" thickBot="1" x14ac:dyDescent="0.25">
      <c r="A99" s="949"/>
      <c r="B99" s="946"/>
      <c r="C99" s="1389"/>
      <c r="D99" s="946"/>
      <c r="E99" s="979"/>
      <c r="F99" s="972"/>
      <c r="G99" s="1230"/>
      <c r="H99" s="1007"/>
      <c r="I99" s="1003"/>
      <c r="J99" s="1003"/>
      <c r="K99" s="997"/>
      <c r="L99" s="1407"/>
      <c r="M99" s="997"/>
      <c r="N99" s="1000"/>
      <c r="O99" s="940"/>
      <c r="P99" s="870"/>
      <c r="Q99" s="1059"/>
      <c r="R99" s="1061"/>
      <c r="S99" s="1065"/>
      <c r="T99" s="1451"/>
      <c r="U99" s="1228"/>
      <c r="V99" s="1158"/>
      <c r="W99" s="1111"/>
      <c r="X99" s="938"/>
      <c r="Y99" s="933"/>
      <c r="Z99" s="874"/>
      <c r="AA99" s="889"/>
      <c r="AB99" s="891"/>
      <c r="AC99" s="889"/>
      <c r="AD99" s="1116"/>
      <c r="AE99" s="889"/>
      <c r="AF99" s="889"/>
      <c r="AG99" s="201"/>
      <c r="AH99" s="200"/>
      <c r="AI99" s="201"/>
      <c r="AJ99" s="200"/>
      <c r="AK99" s="841"/>
      <c r="AL99" s="1560"/>
      <c r="AM99" s="174"/>
    </row>
    <row r="100" spans="1:39" ht="45.75" customHeight="1" x14ac:dyDescent="0.2">
      <c r="A100" s="949"/>
      <c r="B100" s="946"/>
      <c r="C100" s="974">
        <v>18</v>
      </c>
      <c r="D100" s="946"/>
      <c r="E100" s="978" t="s">
        <v>157</v>
      </c>
      <c r="F100" s="564" t="s">
        <v>328</v>
      </c>
      <c r="G100" s="999" t="s">
        <v>1043</v>
      </c>
      <c r="H100" s="564" t="s">
        <v>329</v>
      </c>
      <c r="I100" s="1040" t="s">
        <v>12</v>
      </c>
      <c r="J100" s="1040" t="s">
        <v>114</v>
      </c>
      <c r="K100" s="987">
        <f>VLOOKUP(I100,'[10]MATRIZ CALIFICACIÓN'!$B$10:$C$14,2,0)</f>
        <v>2</v>
      </c>
      <c r="L100" s="984">
        <f>HLOOKUP(J100,'[10]MATRIZ CALIFICACIÓN'!$D$8:$F$9,2,0)</f>
        <v>2</v>
      </c>
      <c r="M100" s="987">
        <f>VALUE(CONCATENATE(K100,L100))</f>
        <v>22</v>
      </c>
      <c r="N100" s="924" t="str">
        <f>VLOOKUP(M100,'[10]MATRIZ CALIFICACIÓN'!$D$27:$E$69,2,0)</f>
        <v>MODERADA</v>
      </c>
      <c r="O100" s="939" t="s">
        <v>798</v>
      </c>
      <c r="P100" s="869" t="s">
        <v>106</v>
      </c>
      <c r="Q100" s="1159" t="s">
        <v>47</v>
      </c>
      <c r="R100" s="1219" t="s">
        <v>114</v>
      </c>
      <c r="S100" s="1064" t="s">
        <v>10</v>
      </c>
      <c r="T100" s="1462" t="s">
        <v>789</v>
      </c>
      <c r="U100" s="1005" t="s">
        <v>626</v>
      </c>
      <c r="V100" s="1231" t="s">
        <v>799</v>
      </c>
      <c r="W100" s="926" t="s">
        <v>627</v>
      </c>
      <c r="X100" s="1138" t="s">
        <v>800</v>
      </c>
      <c r="Y100" s="878" t="s">
        <v>1030</v>
      </c>
      <c r="Z100" s="878" t="s">
        <v>1044</v>
      </c>
      <c r="AA100" s="878" t="s">
        <v>908</v>
      </c>
      <c r="AB100" s="892">
        <v>0.9</v>
      </c>
      <c r="AC100" s="1507"/>
      <c r="AD100" s="863"/>
      <c r="AE100" s="836"/>
      <c r="AF100" s="1030"/>
      <c r="AG100" s="201"/>
      <c r="AH100" s="200"/>
      <c r="AI100" s="201"/>
      <c r="AJ100" s="200"/>
      <c r="AK100" s="839" t="s">
        <v>1082</v>
      </c>
      <c r="AL100" s="1562"/>
      <c r="AM100" s="201"/>
    </row>
    <row r="101" spans="1:39" ht="51.75" customHeight="1" x14ac:dyDescent="0.2">
      <c r="A101" s="949"/>
      <c r="B101" s="946"/>
      <c r="C101" s="974"/>
      <c r="D101" s="946"/>
      <c r="E101" s="979"/>
      <c r="F101" s="576" t="s">
        <v>330</v>
      </c>
      <c r="G101" s="1041"/>
      <c r="H101" s="564" t="s">
        <v>331</v>
      </c>
      <c r="I101" s="1003"/>
      <c r="J101" s="1003"/>
      <c r="K101" s="987"/>
      <c r="L101" s="984"/>
      <c r="M101" s="987"/>
      <c r="N101" s="924"/>
      <c r="O101" s="939"/>
      <c r="P101" s="869"/>
      <c r="Q101" s="1059"/>
      <c r="R101" s="1061"/>
      <c r="S101" s="1064"/>
      <c r="T101" s="1422"/>
      <c r="U101" s="1007"/>
      <c r="V101" s="1164"/>
      <c r="W101" s="1111"/>
      <c r="X101" s="1172"/>
      <c r="Y101" s="889"/>
      <c r="Z101" s="889"/>
      <c r="AA101" s="889"/>
      <c r="AB101" s="891"/>
      <c r="AC101" s="1507"/>
      <c r="AD101" s="863"/>
      <c r="AE101" s="836"/>
      <c r="AF101" s="1030"/>
      <c r="AG101" s="201"/>
      <c r="AH101" s="200"/>
      <c r="AI101" s="201"/>
      <c r="AJ101" s="200"/>
      <c r="AK101" s="840"/>
      <c r="AL101" s="1562"/>
      <c r="AM101" s="201"/>
    </row>
    <row r="102" spans="1:39" ht="30" customHeight="1" x14ac:dyDescent="0.2">
      <c r="A102" s="949"/>
      <c r="B102" s="946"/>
      <c r="C102" s="974"/>
      <c r="D102" s="946"/>
      <c r="E102" s="965" t="s">
        <v>160</v>
      </c>
      <c r="F102" s="576" t="s">
        <v>332</v>
      </c>
      <c r="G102" s="1041"/>
      <c r="H102" s="576" t="s">
        <v>333</v>
      </c>
      <c r="I102" s="1003"/>
      <c r="J102" s="1003"/>
      <c r="K102" s="987"/>
      <c r="L102" s="984"/>
      <c r="M102" s="987"/>
      <c r="N102" s="924"/>
      <c r="O102" s="939"/>
      <c r="P102" s="869"/>
      <c r="Q102" s="1059"/>
      <c r="R102" s="1061"/>
      <c r="S102" s="1064"/>
      <c r="T102" s="1503" t="s">
        <v>789</v>
      </c>
      <c r="U102" s="1226" t="s">
        <v>801</v>
      </c>
      <c r="V102" s="1208" t="s">
        <v>609</v>
      </c>
      <c r="W102" s="926" t="s">
        <v>627</v>
      </c>
      <c r="X102" s="936" t="s">
        <v>621</v>
      </c>
      <c r="Y102" s="877" t="s">
        <v>1023</v>
      </c>
      <c r="Z102" s="877" t="s">
        <v>1045</v>
      </c>
      <c r="AA102" s="877" t="s">
        <v>908</v>
      </c>
      <c r="AB102" s="890">
        <v>0</v>
      </c>
      <c r="AC102" s="1507"/>
      <c r="AD102" s="863"/>
      <c r="AE102" s="836"/>
      <c r="AF102" s="1030"/>
      <c r="AG102" s="201"/>
      <c r="AH102" s="200"/>
      <c r="AI102" s="201"/>
      <c r="AJ102" s="200"/>
      <c r="AK102" s="840"/>
      <c r="AL102" s="1562"/>
      <c r="AM102" s="201"/>
    </row>
    <row r="103" spans="1:39" ht="43.5" customHeight="1" x14ac:dyDescent="0.2">
      <c r="A103" s="949"/>
      <c r="B103" s="946"/>
      <c r="C103" s="974"/>
      <c r="D103" s="946"/>
      <c r="E103" s="965"/>
      <c r="F103" s="957" t="s">
        <v>298</v>
      </c>
      <c r="G103" s="1041"/>
      <c r="H103" s="957" t="s">
        <v>334</v>
      </c>
      <c r="I103" s="951"/>
      <c r="J103" s="951"/>
      <c r="K103" s="987"/>
      <c r="L103" s="984"/>
      <c r="M103" s="987"/>
      <c r="N103" s="924"/>
      <c r="O103" s="939"/>
      <c r="P103" s="869"/>
      <c r="Q103" s="959"/>
      <c r="R103" s="1062"/>
      <c r="S103" s="1064"/>
      <c r="T103" s="1450"/>
      <c r="U103" s="1227"/>
      <c r="V103" s="1086"/>
      <c r="W103" s="1068"/>
      <c r="X103" s="937"/>
      <c r="Y103" s="878"/>
      <c r="Z103" s="878"/>
      <c r="AA103" s="878"/>
      <c r="AB103" s="892"/>
      <c r="AC103" s="1507"/>
      <c r="AD103" s="863"/>
      <c r="AE103" s="836"/>
      <c r="AF103" s="1030"/>
      <c r="AG103" s="201"/>
      <c r="AH103" s="200"/>
      <c r="AI103" s="201"/>
      <c r="AJ103" s="200"/>
      <c r="AK103" s="840"/>
      <c r="AL103" s="1562"/>
      <c r="AM103" s="201"/>
    </row>
    <row r="104" spans="1:39" ht="46.5" customHeight="1" thickBot="1" x14ac:dyDescent="0.25">
      <c r="A104" s="949"/>
      <c r="B104" s="946"/>
      <c r="C104" s="975"/>
      <c r="D104" s="946"/>
      <c r="E104" s="979"/>
      <c r="F104" s="972"/>
      <c r="G104" s="1041"/>
      <c r="H104" s="972"/>
      <c r="I104" s="1003"/>
      <c r="J104" s="1003"/>
      <c r="K104" s="988"/>
      <c r="L104" s="985"/>
      <c r="M104" s="988"/>
      <c r="N104" s="1000"/>
      <c r="O104" s="940"/>
      <c r="P104" s="870"/>
      <c r="Q104" s="1059"/>
      <c r="R104" s="1061"/>
      <c r="S104" s="1065"/>
      <c r="T104" s="1451"/>
      <c r="U104" s="1228"/>
      <c r="V104" s="1158"/>
      <c r="W104" s="1111"/>
      <c r="X104" s="938"/>
      <c r="Y104" s="889"/>
      <c r="Z104" s="889"/>
      <c r="AA104" s="889"/>
      <c r="AB104" s="891"/>
      <c r="AC104" s="1508"/>
      <c r="AD104" s="864"/>
      <c r="AE104" s="874"/>
      <c r="AF104" s="1031"/>
      <c r="AG104" s="174"/>
      <c r="AH104" s="145"/>
      <c r="AI104" s="174"/>
      <c r="AJ104" s="145"/>
      <c r="AK104" s="841"/>
      <c r="AL104" s="1563"/>
      <c r="AM104" s="174"/>
    </row>
    <row r="105" spans="1:39" s="24" customFormat="1" ht="64.5" customHeight="1" x14ac:dyDescent="0.2">
      <c r="A105" s="949"/>
      <c r="B105" s="946"/>
      <c r="C105" s="976">
        <v>19</v>
      </c>
      <c r="D105" s="946"/>
      <c r="E105" s="978" t="s">
        <v>157</v>
      </c>
      <c r="F105" s="576" t="s">
        <v>328</v>
      </c>
      <c r="G105" s="1045" t="s">
        <v>628</v>
      </c>
      <c r="H105" s="576" t="s">
        <v>335</v>
      </c>
      <c r="I105" s="1003" t="s">
        <v>12</v>
      </c>
      <c r="J105" s="1003" t="s">
        <v>114</v>
      </c>
      <c r="K105" s="978">
        <f>VLOOKUP(I105,'[6]MATRIZ CALIFICACIÓN'!$B$10:$C$14,2,0)</f>
        <v>2</v>
      </c>
      <c r="L105" s="992">
        <f>HLOOKUP(J105,'[6]MATRIZ CALIFICACIÓN'!$D$8:$F$9,2,0)</f>
        <v>2</v>
      </c>
      <c r="M105" s="978">
        <f>VALUE(CONCATENATE(K105,L105))</f>
        <v>22</v>
      </c>
      <c r="N105" s="1226" t="str">
        <f>VLOOKUP(M105,'[10]MATRIZ CALIFICACIÓN'!$D$27:$E$69,2,0)</f>
        <v>MODERADA</v>
      </c>
      <c r="O105" s="1226" t="s">
        <v>802</v>
      </c>
      <c r="P105" s="978" t="s">
        <v>106</v>
      </c>
      <c r="Q105" s="1003" t="s">
        <v>47</v>
      </c>
      <c r="R105" s="1314" t="s">
        <v>114</v>
      </c>
      <c r="S105" s="1005" t="s">
        <v>10</v>
      </c>
      <c r="T105" s="519" t="s">
        <v>789</v>
      </c>
      <c r="U105" s="515" t="s">
        <v>626</v>
      </c>
      <c r="V105" s="556" t="s">
        <v>803</v>
      </c>
      <c r="W105" s="566" t="s">
        <v>627</v>
      </c>
      <c r="X105" s="539" t="s">
        <v>800</v>
      </c>
      <c r="Y105" s="769" t="s">
        <v>1030</v>
      </c>
      <c r="Z105" s="738" t="s">
        <v>1046</v>
      </c>
      <c r="AA105" s="760" t="s">
        <v>908</v>
      </c>
      <c r="AB105" s="742">
        <v>1</v>
      </c>
      <c r="AC105" s="1506"/>
      <c r="AD105" s="1519"/>
      <c r="AE105" s="837"/>
      <c r="AF105" s="1029"/>
      <c r="AG105" s="281"/>
      <c r="AH105" s="282"/>
      <c r="AI105" s="281"/>
      <c r="AJ105" s="282"/>
      <c r="AK105" s="839" t="s">
        <v>1083</v>
      </c>
      <c r="AL105" s="1566"/>
      <c r="AM105" s="281"/>
    </row>
    <row r="106" spans="1:39" s="24" customFormat="1" ht="29.25" customHeight="1" x14ac:dyDescent="0.2">
      <c r="A106" s="949"/>
      <c r="B106" s="946"/>
      <c r="C106" s="974"/>
      <c r="D106" s="946"/>
      <c r="E106" s="979"/>
      <c r="F106" s="576" t="s">
        <v>336</v>
      </c>
      <c r="G106" s="1046"/>
      <c r="H106" s="564" t="s">
        <v>337</v>
      </c>
      <c r="I106" s="1003"/>
      <c r="J106" s="1003"/>
      <c r="K106" s="965"/>
      <c r="L106" s="993"/>
      <c r="M106" s="965"/>
      <c r="N106" s="1227"/>
      <c r="O106" s="1227"/>
      <c r="P106" s="965"/>
      <c r="Q106" s="1003"/>
      <c r="R106" s="1314"/>
      <c r="S106" s="1006"/>
      <c r="T106" s="1503" t="s">
        <v>789</v>
      </c>
      <c r="U106" s="1226" t="s">
        <v>801</v>
      </c>
      <c r="V106" s="1208" t="s">
        <v>609</v>
      </c>
      <c r="W106" s="926" t="s">
        <v>627</v>
      </c>
      <c r="X106" s="936" t="s">
        <v>621</v>
      </c>
      <c r="Y106" s="877" t="s">
        <v>1023</v>
      </c>
      <c r="Z106" s="877" t="s">
        <v>1045</v>
      </c>
      <c r="AA106" s="877" t="s">
        <v>908</v>
      </c>
      <c r="AB106" s="890">
        <v>0</v>
      </c>
      <c r="AC106" s="1507"/>
      <c r="AD106" s="1520"/>
      <c r="AE106" s="836"/>
      <c r="AF106" s="1030"/>
      <c r="AG106" s="241"/>
      <c r="AH106" s="25"/>
      <c r="AI106" s="241"/>
      <c r="AJ106" s="25"/>
      <c r="AK106" s="840"/>
      <c r="AL106" s="1562"/>
      <c r="AM106" s="241"/>
    </row>
    <row r="107" spans="1:39" s="24" customFormat="1" ht="18.75" customHeight="1" x14ac:dyDescent="0.2">
      <c r="A107" s="949"/>
      <c r="B107" s="946"/>
      <c r="C107" s="974"/>
      <c r="D107" s="946"/>
      <c r="E107" s="965" t="s">
        <v>160</v>
      </c>
      <c r="F107" s="576" t="s">
        <v>332</v>
      </c>
      <c r="G107" s="1046"/>
      <c r="H107" s="576" t="s">
        <v>333</v>
      </c>
      <c r="I107" s="1003"/>
      <c r="J107" s="1003"/>
      <c r="K107" s="965"/>
      <c r="L107" s="993"/>
      <c r="M107" s="965"/>
      <c r="N107" s="1227"/>
      <c r="O107" s="1227"/>
      <c r="P107" s="965"/>
      <c r="Q107" s="1003"/>
      <c r="R107" s="1314"/>
      <c r="S107" s="1006"/>
      <c r="T107" s="1450"/>
      <c r="U107" s="1227"/>
      <c r="V107" s="1086"/>
      <c r="W107" s="1068"/>
      <c r="X107" s="937"/>
      <c r="Y107" s="878"/>
      <c r="Z107" s="878"/>
      <c r="AA107" s="878"/>
      <c r="AB107" s="892"/>
      <c r="AC107" s="1507"/>
      <c r="AD107" s="1520"/>
      <c r="AE107" s="836"/>
      <c r="AF107" s="1030"/>
      <c r="AG107" s="241"/>
      <c r="AH107" s="25"/>
      <c r="AI107" s="241"/>
      <c r="AJ107" s="25"/>
      <c r="AK107" s="840"/>
      <c r="AL107" s="1562"/>
      <c r="AM107" s="241"/>
    </row>
    <row r="108" spans="1:39" s="24" customFormat="1" ht="42.75" customHeight="1" x14ac:dyDescent="0.2">
      <c r="A108" s="949"/>
      <c r="B108" s="946"/>
      <c r="C108" s="974"/>
      <c r="D108" s="946"/>
      <c r="E108" s="965"/>
      <c r="F108" s="957" t="s">
        <v>298</v>
      </c>
      <c r="G108" s="1046"/>
      <c r="H108" s="957" t="s">
        <v>334</v>
      </c>
      <c r="I108" s="951"/>
      <c r="J108" s="951"/>
      <c r="K108" s="965"/>
      <c r="L108" s="993"/>
      <c r="M108" s="965"/>
      <c r="N108" s="1227"/>
      <c r="O108" s="1227"/>
      <c r="P108" s="965"/>
      <c r="Q108" s="951"/>
      <c r="R108" s="1315"/>
      <c r="S108" s="1006"/>
      <c r="T108" s="1450"/>
      <c r="U108" s="1227"/>
      <c r="V108" s="1086"/>
      <c r="W108" s="1068"/>
      <c r="X108" s="937"/>
      <c r="Y108" s="878"/>
      <c r="Z108" s="878"/>
      <c r="AA108" s="878"/>
      <c r="AB108" s="892"/>
      <c r="AC108" s="1507"/>
      <c r="AD108" s="1520"/>
      <c r="AE108" s="836"/>
      <c r="AF108" s="1030"/>
      <c r="AG108" s="241"/>
      <c r="AH108" s="25"/>
      <c r="AI108" s="241"/>
      <c r="AJ108" s="25"/>
      <c r="AK108" s="840"/>
      <c r="AL108" s="1562"/>
      <c r="AM108" s="241"/>
    </row>
    <row r="109" spans="1:39" s="24" customFormat="1" ht="54.75" customHeight="1" thickBot="1" x14ac:dyDescent="0.25">
      <c r="A109" s="949"/>
      <c r="B109" s="946"/>
      <c r="C109" s="975"/>
      <c r="D109" s="946"/>
      <c r="E109" s="979"/>
      <c r="F109" s="972"/>
      <c r="G109" s="1230"/>
      <c r="H109" s="972"/>
      <c r="I109" s="1003"/>
      <c r="J109" s="1003"/>
      <c r="K109" s="979"/>
      <c r="L109" s="994"/>
      <c r="M109" s="979"/>
      <c r="N109" s="1228"/>
      <c r="O109" s="1228"/>
      <c r="P109" s="979"/>
      <c r="Q109" s="1003"/>
      <c r="R109" s="1314"/>
      <c r="S109" s="1007"/>
      <c r="T109" s="1451"/>
      <c r="U109" s="1228"/>
      <c r="V109" s="1158"/>
      <c r="W109" s="1111"/>
      <c r="X109" s="938"/>
      <c r="Y109" s="889"/>
      <c r="Z109" s="889"/>
      <c r="AA109" s="889"/>
      <c r="AB109" s="891"/>
      <c r="AC109" s="1508"/>
      <c r="AD109" s="1552"/>
      <c r="AE109" s="874"/>
      <c r="AF109" s="1031"/>
      <c r="AG109" s="283"/>
      <c r="AH109" s="284"/>
      <c r="AI109" s="283"/>
      <c r="AJ109" s="284"/>
      <c r="AK109" s="841"/>
      <c r="AL109" s="1563"/>
      <c r="AM109" s="283"/>
    </row>
    <row r="110" spans="1:39" s="24" customFormat="1" ht="88.5" customHeight="1" x14ac:dyDescent="0.2">
      <c r="A110" s="949"/>
      <c r="B110" s="946"/>
      <c r="C110" s="1292">
        <v>20</v>
      </c>
      <c r="D110" s="946"/>
      <c r="E110" s="978" t="s">
        <v>157</v>
      </c>
      <c r="F110" s="576" t="s">
        <v>328</v>
      </c>
      <c r="G110" s="1041" t="s">
        <v>338</v>
      </c>
      <c r="H110" s="576" t="s">
        <v>335</v>
      </c>
      <c r="I110" s="1043" t="s">
        <v>12</v>
      </c>
      <c r="J110" s="957" t="s">
        <v>114</v>
      </c>
      <c r="K110" s="1045">
        <f>VLOOKUP(I110,'[4]MATRIZ CALIFICACIÓN'!$B$10:$C$14,2,0)</f>
        <v>2</v>
      </c>
      <c r="L110" s="992">
        <f>HLOOKUP(J110,'[4]MATRIZ CALIFICACIÓN'!$D$8:$F$9,2,0)</f>
        <v>2</v>
      </c>
      <c r="M110" s="978">
        <f>VALUE(CONCATENATE(K110,L110))</f>
        <v>22</v>
      </c>
      <c r="N110" s="1226" t="str">
        <f>VLOOKUP(M110,'[10]MATRIZ CALIFICACIÓN'!$D$27:$E$69,2,0)</f>
        <v>MODERADA</v>
      </c>
      <c r="O110" s="957" t="s">
        <v>804</v>
      </c>
      <c r="P110" s="978" t="s">
        <v>106</v>
      </c>
      <c r="Q110" s="1003" t="s">
        <v>47</v>
      </c>
      <c r="R110" s="1314" t="s">
        <v>114</v>
      </c>
      <c r="S110" s="1005" t="s">
        <v>10</v>
      </c>
      <c r="T110" s="554" t="s">
        <v>789</v>
      </c>
      <c r="U110" s="538" t="s">
        <v>801</v>
      </c>
      <c r="V110" s="647" t="s">
        <v>805</v>
      </c>
      <c r="W110" s="661" t="s">
        <v>627</v>
      </c>
      <c r="X110" s="707" t="s">
        <v>800</v>
      </c>
      <c r="Y110" s="681" t="s">
        <v>1030</v>
      </c>
      <c r="Z110" s="681" t="s">
        <v>1047</v>
      </c>
      <c r="AA110" s="681" t="s">
        <v>908</v>
      </c>
      <c r="AB110" s="742">
        <v>1</v>
      </c>
      <c r="AC110" s="1506"/>
      <c r="AD110" s="1519"/>
      <c r="AE110" s="837"/>
      <c r="AF110" s="1029"/>
      <c r="AG110" s="281"/>
      <c r="AH110" s="282"/>
      <c r="AI110" s="281"/>
      <c r="AJ110" s="282"/>
      <c r="AK110" s="839" t="s">
        <v>1084</v>
      </c>
      <c r="AL110" s="1566"/>
      <c r="AM110" s="281"/>
    </row>
    <row r="111" spans="1:39" s="24" customFormat="1" ht="49.5" customHeight="1" x14ac:dyDescent="0.2">
      <c r="A111" s="949"/>
      <c r="B111" s="946"/>
      <c r="C111" s="1292"/>
      <c r="D111" s="946"/>
      <c r="E111" s="979"/>
      <c r="F111" s="576" t="s">
        <v>336</v>
      </c>
      <c r="G111" s="1041"/>
      <c r="H111" s="564" t="s">
        <v>337</v>
      </c>
      <c r="I111" s="1043"/>
      <c r="J111" s="946"/>
      <c r="K111" s="1046"/>
      <c r="L111" s="993"/>
      <c r="M111" s="965"/>
      <c r="N111" s="1227"/>
      <c r="O111" s="946"/>
      <c r="P111" s="965"/>
      <c r="Q111" s="1003"/>
      <c r="R111" s="1314"/>
      <c r="S111" s="1006"/>
      <c r="T111" s="1450" t="s">
        <v>789</v>
      </c>
      <c r="U111" s="1227" t="s">
        <v>801</v>
      </c>
      <c r="V111" s="1086" t="s">
        <v>609</v>
      </c>
      <c r="W111" s="1068" t="s">
        <v>627</v>
      </c>
      <c r="X111" s="836" t="s">
        <v>621</v>
      </c>
      <c r="Y111" s="868" t="s">
        <v>1023</v>
      </c>
      <c r="Z111" s="868" t="s">
        <v>1045</v>
      </c>
      <c r="AA111" s="868" t="s">
        <v>908</v>
      </c>
      <c r="AB111" s="1176">
        <v>0</v>
      </c>
      <c r="AC111" s="1507"/>
      <c r="AD111" s="1520"/>
      <c r="AE111" s="836"/>
      <c r="AF111" s="1030"/>
      <c r="AG111" s="241"/>
      <c r="AH111" s="25"/>
      <c r="AI111" s="241"/>
      <c r="AJ111" s="25"/>
      <c r="AK111" s="840"/>
      <c r="AL111" s="1562"/>
      <c r="AM111" s="241"/>
    </row>
    <row r="112" spans="1:39" s="24" customFormat="1" ht="30.75" customHeight="1" x14ac:dyDescent="0.2">
      <c r="A112" s="949"/>
      <c r="B112" s="946"/>
      <c r="C112" s="1292"/>
      <c r="D112" s="946"/>
      <c r="E112" s="965" t="s">
        <v>160</v>
      </c>
      <c r="F112" s="576" t="s">
        <v>332</v>
      </c>
      <c r="G112" s="1041"/>
      <c r="H112" s="576" t="s">
        <v>333</v>
      </c>
      <c r="I112" s="1043"/>
      <c r="J112" s="946"/>
      <c r="K112" s="1046"/>
      <c r="L112" s="993"/>
      <c r="M112" s="965"/>
      <c r="N112" s="1227"/>
      <c r="O112" s="946"/>
      <c r="P112" s="965"/>
      <c r="Q112" s="1003"/>
      <c r="R112" s="1314"/>
      <c r="S112" s="1006"/>
      <c r="T112" s="1450"/>
      <c r="U112" s="1227"/>
      <c r="V112" s="1086"/>
      <c r="W112" s="1068"/>
      <c r="X112" s="836"/>
      <c r="Y112" s="869"/>
      <c r="Z112" s="869"/>
      <c r="AA112" s="869"/>
      <c r="AB112" s="1177"/>
      <c r="AC112" s="1507"/>
      <c r="AD112" s="1520"/>
      <c r="AE112" s="836"/>
      <c r="AF112" s="1030"/>
      <c r="AG112" s="241"/>
      <c r="AH112" s="25"/>
      <c r="AI112" s="241"/>
      <c r="AJ112" s="25"/>
      <c r="AK112" s="840"/>
      <c r="AL112" s="1562"/>
      <c r="AM112" s="241"/>
    </row>
    <row r="113" spans="1:39" s="24" customFormat="1" ht="31.5" customHeight="1" x14ac:dyDescent="0.2">
      <c r="A113" s="949"/>
      <c r="B113" s="946"/>
      <c r="C113" s="1292"/>
      <c r="D113" s="946"/>
      <c r="E113" s="965"/>
      <c r="F113" s="957" t="s">
        <v>298</v>
      </c>
      <c r="G113" s="1041"/>
      <c r="H113" s="957" t="s">
        <v>334</v>
      </c>
      <c r="I113" s="1043"/>
      <c r="J113" s="946"/>
      <c r="K113" s="1046"/>
      <c r="L113" s="993"/>
      <c r="M113" s="965"/>
      <c r="N113" s="1227"/>
      <c r="O113" s="946"/>
      <c r="P113" s="965"/>
      <c r="Q113" s="951"/>
      <c r="R113" s="1315"/>
      <c r="S113" s="1006"/>
      <c r="T113" s="1450"/>
      <c r="U113" s="1227"/>
      <c r="V113" s="1086"/>
      <c r="W113" s="1068"/>
      <c r="X113" s="836"/>
      <c r="Y113" s="869"/>
      <c r="Z113" s="869"/>
      <c r="AA113" s="869"/>
      <c r="AB113" s="1177"/>
      <c r="AC113" s="1507"/>
      <c r="AD113" s="1520"/>
      <c r="AE113" s="836"/>
      <c r="AF113" s="1030"/>
      <c r="AG113" s="241"/>
      <c r="AH113" s="25"/>
      <c r="AI113" s="241"/>
      <c r="AJ113" s="25"/>
      <c r="AK113" s="840"/>
      <c r="AL113" s="1562"/>
      <c r="AM113" s="241"/>
    </row>
    <row r="114" spans="1:39" s="24" customFormat="1" ht="33.75" customHeight="1" thickBot="1" x14ac:dyDescent="0.25">
      <c r="A114" s="950"/>
      <c r="B114" s="947"/>
      <c r="C114" s="1295"/>
      <c r="D114" s="947"/>
      <c r="E114" s="966"/>
      <c r="F114" s="947"/>
      <c r="G114" s="1042"/>
      <c r="H114" s="947"/>
      <c r="I114" s="1044"/>
      <c r="J114" s="947"/>
      <c r="K114" s="1047"/>
      <c r="L114" s="1048"/>
      <c r="M114" s="966"/>
      <c r="N114" s="1423"/>
      <c r="O114" s="947"/>
      <c r="P114" s="966"/>
      <c r="Q114" s="1083"/>
      <c r="R114" s="1316"/>
      <c r="S114" s="1008"/>
      <c r="T114" s="1541"/>
      <c r="U114" s="1423"/>
      <c r="V114" s="1351"/>
      <c r="W114" s="927"/>
      <c r="X114" s="838"/>
      <c r="Y114" s="871"/>
      <c r="Z114" s="871"/>
      <c r="AA114" s="871"/>
      <c r="AB114" s="1178"/>
      <c r="AC114" s="1518"/>
      <c r="AD114" s="1521"/>
      <c r="AE114" s="838"/>
      <c r="AF114" s="1522"/>
      <c r="AG114" s="279"/>
      <c r="AH114" s="285"/>
      <c r="AI114" s="279"/>
      <c r="AJ114" s="285"/>
      <c r="AK114" s="841"/>
      <c r="AL114" s="1571"/>
      <c r="AM114" s="279"/>
    </row>
    <row r="115" spans="1:39" ht="33" customHeight="1" x14ac:dyDescent="0.2">
      <c r="A115" s="1399" t="s">
        <v>180</v>
      </c>
      <c r="B115" s="945" t="s">
        <v>807</v>
      </c>
      <c r="C115" s="974">
        <v>21</v>
      </c>
      <c r="D115" s="945" t="s">
        <v>163</v>
      </c>
      <c r="E115" s="965" t="s">
        <v>157</v>
      </c>
      <c r="F115" s="543" t="s">
        <v>276</v>
      </c>
      <c r="G115" s="999" t="s">
        <v>339</v>
      </c>
      <c r="H115" s="543" t="s">
        <v>340</v>
      </c>
      <c r="I115" s="1040" t="s">
        <v>47</v>
      </c>
      <c r="J115" s="1040" t="s">
        <v>114</v>
      </c>
      <c r="K115" s="987">
        <f>VLOOKUP(I115,'[11]MATRIZ CALIFICACIÓN'!$B$10:$C$14,2,0)</f>
        <v>1</v>
      </c>
      <c r="L115" s="984">
        <f>HLOOKUP(J115,'[11]MATRIZ CALIFICACIÓN'!$D$8:$F$9,2,0)</f>
        <v>2</v>
      </c>
      <c r="M115" s="987">
        <f>VALUE(CONCATENATE(K115,L115))</f>
        <v>12</v>
      </c>
      <c r="N115" s="924" t="str">
        <f>VLOOKUP(M115,'[11]MATRIZ CALIFICACIÓN'!$D$27:$E$69,2,0)</f>
        <v>BAJA</v>
      </c>
      <c r="O115" s="939" t="s">
        <v>341</v>
      </c>
      <c r="P115" s="869" t="s">
        <v>106</v>
      </c>
      <c r="Q115" s="1159" t="s">
        <v>47</v>
      </c>
      <c r="R115" s="1219" t="s">
        <v>114</v>
      </c>
      <c r="S115" s="1064" t="s">
        <v>10</v>
      </c>
      <c r="T115" s="1421" t="s">
        <v>808</v>
      </c>
      <c r="U115" s="1007" t="s">
        <v>809</v>
      </c>
      <c r="V115" s="1534" t="s">
        <v>811</v>
      </c>
      <c r="W115" s="1453" t="s">
        <v>627</v>
      </c>
      <c r="X115" s="1172" t="s">
        <v>812</v>
      </c>
      <c r="Y115" s="884" t="s">
        <v>906</v>
      </c>
      <c r="Z115" s="884" t="s">
        <v>907</v>
      </c>
      <c r="AA115" s="1615" t="s">
        <v>908</v>
      </c>
      <c r="AB115" s="1072">
        <v>1</v>
      </c>
      <c r="AC115" s="836"/>
      <c r="AD115" s="863"/>
      <c r="AE115" s="836"/>
      <c r="AF115" s="836"/>
      <c r="AG115" s="174"/>
      <c r="AH115" s="145"/>
      <c r="AI115" s="174"/>
      <c r="AJ115" s="145"/>
      <c r="AK115" s="839" t="s">
        <v>1070</v>
      </c>
      <c r="AL115" s="1559"/>
      <c r="AM115" s="174"/>
    </row>
    <row r="116" spans="1:39" ht="20.25" customHeight="1" x14ac:dyDescent="0.2">
      <c r="A116" s="1400"/>
      <c r="B116" s="946"/>
      <c r="C116" s="974"/>
      <c r="D116" s="946"/>
      <c r="E116" s="965"/>
      <c r="F116" s="552" t="s">
        <v>342</v>
      </c>
      <c r="G116" s="1041"/>
      <c r="H116" s="1005" t="s">
        <v>343</v>
      </c>
      <c r="I116" s="1003"/>
      <c r="J116" s="1003"/>
      <c r="K116" s="987"/>
      <c r="L116" s="984"/>
      <c r="M116" s="987"/>
      <c r="N116" s="924"/>
      <c r="O116" s="939"/>
      <c r="P116" s="869"/>
      <c r="Q116" s="1059"/>
      <c r="R116" s="1061"/>
      <c r="S116" s="1064"/>
      <c r="T116" s="1421"/>
      <c r="U116" s="942"/>
      <c r="V116" s="1463"/>
      <c r="W116" s="1460"/>
      <c r="X116" s="1535"/>
      <c r="Y116" s="836"/>
      <c r="Z116" s="836"/>
      <c r="AA116" s="1136"/>
      <c r="AB116" s="893"/>
      <c r="AC116" s="836"/>
      <c r="AD116" s="863"/>
      <c r="AE116" s="1009"/>
      <c r="AF116" s="836"/>
      <c r="AG116" s="140"/>
      <c r="AH116" s="143"/>
      <c r="AI116" s="140"/>
      <c r="AJ116" s="143"/>
      <c r="AK116" s="840"/>
      <c r="AL116" s="1559"/>
      <c r="AM116" s="140"/>
    </row>
    <row r="117" spans="1:39" ht="27" customHeight="1" x14ac:dyDescent="0.2">
      <c r="A117" s="1400"/>
      <c r="B117" s="946"/>
      <c r="C117" s="974"/>
      <c r="D117" s="946"/>
      <c r="E117" s="965"/>
      <c r="F117" s="552" t="s">
        <v>344</v>
      </c>
      <c r="G117" s="1041"/>
      <c r="H117" s="1006"/>
      <c r="I117" s="1003"/>
      <c r="J117" s="1003"/>
      <c r="K117" s="987"/>
      <c r="L117" s="984"/>
      <c r="M117" s="987"/>
      <c r="N117" s="924"/>
      <c r="O117" s="939"/>
      <c r="P117" s="869"/>
      <c r="Q117" s="1059"/>
      <c r="R117" s="1061"/>
      <c r="S117" s="1064"/>
      <c r="T117" s="1421"/>
      <c r="U117" s="942"/>
      <c r="V117" s="1463"/>
      <c r="W117" s="1460"/>
      <c r="X117" s="1535"/>
      <c r="Y117" s="836"/>
      <c r="Z117" s="836"/>
      <c r="AA117" s="1136"/>
      <c r="AB117" s="893"/>
      <c r="AC117" s="836"/>
      <c r="AD117" s="863"/>
      <c r="AE117" s="1009"/>
      <c r="AF117" s="836"/>
      <c r="AG117" s="140"/>
      <c r="AH117" s="143"/>
      <c r="AI117" s="140"/>
      <c r="AJ117" s="143"/>
      <c r="AK117" s="840"/>
      <c r="AL117" s="1559"/>
      <c r="AM117" s="140"/>
    </row>
    <row r="118" spans="1:39" ht="40.5" customHeight="1" x14ac:dyDescent="0.2">
      <c r="A118" s="1400"/>
      <c r="B118" s="946"/>
      <c r="C118" s="974"/>
      <c r="D118" s="946"/>
      <c r="E118" s="965"/>
      <c r="F118" s="552" t="s">
        <v>345</v>
      </c>
      <c r="G118" s="1041"/>
      <c r="H118" s="1006"/>
      <c r="I118" s="951"/>
      <c r="J118" s="951"/>
      <c r="K118" s="987"/>
      <c r="L118" s="984"/>
      <c r="M118" s="987"/>
      <c r="N118" s="924"/>
      <c r="O118" s="939"/>
      <c r="P118" s="869"/>
      <c r="Q118" s="959"/>
      <c r="R118" s="1062"/>
      <c r="S118" s="1064"/>
      <c r="T118" s="1421"/>
      <c r="U118" s="942"/>
      <c r="V118" s="1463"/>
      <c r="W118" s="1460"/>
      <c r="X118" s="1535"/>
      <c r="Y118" s="874"/>
      <c r="Z118" s="874"/>
      <c r="AA118" s="1136"/>
      <c r="AB118" s="893"/>
      <c r="AC118" s="836"/>
      <c r="AD118" s="863"/>
      <c r="AE118" s="1009"/>
      <c r="AF118" s="836"/>
      <c r="AG118" s="140"/>
      <c r="AH118" s="143"/>
      <c r="AI118" s="140"/>
      <c r="AJ118" s="143"/>
      <c r="AK118" s="840"/>
      <c r="AL118" s="1559"/>
      <c r="AM118" s="140"/>
    </row>
    <row r="119" spans="1:39" ht="109.5" customHeight="1" thickBot="1" x14ac:dyDescent="0.25">
      <c r="A119" s="1400"/>
      <c r="B119" s="946"/>
      <c r="C119" s="975"/>
      <c r="D119" s="946"/>
      <c r="E119" s="979"/>
      <c r="F119" s="552" t="s">
        <v>346</v>
      </c>
      <c r="G119" s="1041"/>
      <c r="H119" s="1007"/>
      <c r="I119" s="1003"/>
      <c r="J119" s="1003"/>
      <c r="K119" s="988"/>
      <c r="L119" s="985"/>
      <c r="M119" s="988"/>
      <c r="N119" s="1000"/>
      <c r="O119" s="940"/>
      <c r="P119" s="870"/>
      <c r="Q119" s="1059"/>
      <c r="R119" s="1061"/>
      <c r="S119" s="1065"/>
      <c r="T119" s="1422"/>
      <c r="U119" s="552" t="s">
        <v>810</v>
      </c>
      <c r="V119" s="557" t="s">
        <v>609</v>
      </c>
      <c r="W119" s="1461"/>
      <c r="X119" s="555" t="s">
        <v>621</v>
      </c>
      <c r="Y119" s="695" t="s">
        <v>909</v>
      </c>
      <c r="Z119" s="709" t="s">
        <v>910</v>
      </c>
      <c r="AA119" s="1137"/>
      <c r="AB119" s="876"/>
      <c r="AC119" s="874"/>
      <c r="AD119" s="864"/>
      <c r="AE119" s="1012"/>
      <c r="AF119" s="874"/>
      <c r="AG119" s="140"/>
      <c r="AH119" s="143"/>
      <c r="AI119" s="140"/>
      <c r="AJ119" s="143"/>
      <c r="AK119" s="841"/>
      <c r="AL119" s="1560"/>
      <c r="AM119" s="140"/>
    </row>
    <row r="120" spans="1:39" ht="29.25" customHeight="1" x14ac:dyDescent="0.2">
      <c r="A120" s="1400"/>
      <c r="B120" s="946"/>
      <c r="C120" s="976">
        <v>22</v>
      </c>
      <c r="D120" s="946"/>
      <c r="E120" s="978" t="s">
        <v>157</v>
      </c>
      <c r="F120" s="552" t="s">
        <v>276</v>
      </c>
      <c r="G120" s="1045" t="s">
        <v>806</v>
      </c>
      <c r="H120" s="552" t="s">
        <v>340</v>
      </c>
      <c r="I120" s="1003" t="s">
        <v>47</v>
      </c>
      <c r="J120" s="1003" t="s">
        <v>114</v>
      </c>
      <c r="K120" s="1206">
        <f>VLOOKUP(I120,'[6]MATRIZ CALIFICACIÓN'!$B$10:$C$14,2,0)</f>
        <v>1</v>
      </c>
      <c r="L120" s="983">
        <f>HLOOKUP(J120,'[6]MATRIZ CALIFICACIÓN'!$D$8:$F$9,2,0)</f>
        <v>2</v>
      </c>
      <c r="M120" s="1206">
        <f>VALUE(CONCATENATE(K120,L120))</f>
        <v>12</v>
      </c>
      <c r="N120" s="923" t="str">
        <f>VLOOKUP(M120,'[11]MATRIZ CALIFICACIÓN'!$D$27:$E$69,2,0)</f>
        <v>BAJA</v>
      </c>
      <c r="O120" s="923" t="s">
        <v>813</v>
      </c>
      <c r="P120" s="868" t="s">
        <v>106</v>
      </c>
      <c r="Q120" s="1059" t="s">
        <v>47</v>
      </c>
      <c r="R120" s="1061" t="s">
        <v>114</v>
      </c>
      <c r="S120" s="1081" t="s">
        <v>10</v>
      </c>
      <c r="T120" s="1462" t="s">
        <v>808</v>
      </c>
      <c r="U120" s="942" t="s">
        <v>814</v>
      </c>
      <c r="V120" s="1534" t="s">
        <v>815</v>
      </c>
      <c r="W120" s="1452" t="s">
        <v>627</v>
      </c>
      <c r="X120" s="1135" t="s">
        <v>816</v>
      </c>
      <c r="Y120" s="837" t="s">
        <v>906</v>
      </c>
      <c r="Z120" s="837" t="s">
        <v>911</v>
      </c>
      <c r="AA120" s="1138" t="s">
        <v>908</v>
      </c>
      <c r="AB120" s="875">
        <v>1</v>
      </c>
      <c r="AC120" s="837"/>
      <c r="AD120" s="862"/>
      <c r="AE120" s="837"/>
      <c r="AF120" s="837"/>
      <c r="AG120" s="140"/>
      <c r="AH120" s="143"/>
      <c r="AI120" s="140"/>
      <c r="AJ120" s="143"/>
      <c r="AK120" s="839" t="s">
        <v>1071</v>
      </c>
      <c r="AL120" s="1565"/>
      <c r="AM120" s="140"/>
    </row>
    <row r="121" spans="1:39" ht="20.25" customHeight="1" x14ac:dyDescent="0.2">
      <c r="A121" s="1400"/>
      <c r="B121" s="946"/>
      <c r="C121" s="974"/>
      <c r="D121" s="946"/>
      <c r="E121" s="965"/>
      <c r="F121" s="552" t="s">
        <v>342</v>
      </c>
      <c r="G121" s="1046"/>
      <c r="H121" s="588" t="s">
        <v>347</v>
      </c>
      <c r="I121" s="1003"/>
      <c r="J121" s="1003"/>
      <c r="K121" s="987"/>
      <c r="L121" s="984"/>
      <c r="M121" s="987"/>
      <c r="N121" s="924"/>
      <c r="O121" s="924"/>
      <c r="P121" s="869"/>
      <c r="Q121" s="1059"/>
      <c r="R121" s="1061"/>
      <c r="S121" s="1064"/>
      <c r="T121" s="1421"/>
      <c r="U121" s="942"/>
      <c r="V121" s="1463"/>
      <c r="W121" s="1453"/>
      <c r="X121" s="1135"/>
      <c r="Y121" s="836"/>
      <c r="Z121" s="836"/>
      <c r="AA121" s="1136"/>
      <c r="AB121" s="893"/>
      <c r="AC121" s="836"/>
      <c r="AD121" s="863"/>
      <c r="AE121" s="1009"/>
      <c r="AF121" s="836"/>
      <c r="AG121" s="140"/>
      <c r="AH121" s="143"/>
      <c r="AI121" s="140"/>
      <c r="AJ121" s="143"/>
      <c r="AK121" s="840"/>
      <c r="AL121" s="1559"/>
      <c r="AM121" s="140"/>
    </row>
    <row r="122" spans="1:39" ht="20.25" customHeight="1" x14ac:dyDescent="0.2">
      <c r="A122" s="1400"/>
      <c r="B122" s="946"/>
      <c r="C122" s="974"/>
      <c r="D122" s="946"/>
      <c r="E122" s="965"/>
      <c r="F122" s="552" t="s">
        <v>344</v>
      </c>
      <c r="G122" s="1046"/>
      <c r="H122" s="1005" t="s">
        <v>274</v>
      </c>
      <c r="I122" s="1003"/>
      <c r="J122" s="1003"/>
      <c r="K122" s="987"/>
      <c r="L122" s="984"/>
      <c r="M122" s="987"/>
      <c r="N122" s="924"/>
      <c r="O122" s="924"/>
      <c r="P122" s="869"/>
      <c r="Q122" s="1059"/>
      <c r="R122" s="1061"/>
      <c r="S122" s="1064"/>
      <c r="T122" s="1421"/>
      <c r="U122" s="942"/>
      <c r="V122" s="1463"/>
      <c r="W122" s="1453"/>
      <c r="X122" s="1135"/>
      <c r="Y122" s="836"/>
      <c r="Z122" s="836"/>
      <c r="AA122" s="1136"/>
      <c r="AB122" s="893"/>
      <c r="AC122" s="836"/>
      <c r="AD122" s="863"/>
      <c r="AE122" s="1009"/>
      <c r="AF122" s="836"/>
      <c r="AG122" s="140"/>
      <c r="AH122" s="143"/>
      <c r="AI122" s="140"/>
      <c r="AJ122" s="143"/>
      <c r="AK122" s="840"/>
      <c r="AL122" s="1559"/>
      <c r="AM122" s="140"/>
    </row>
    <row r="123" spans="1:39" ht="20.25" customHeight="1" x14ac:dyDescent="0.2">
      <c r="A123" s="1400"/>
      <c r="B123" s="946"/>
      <c r="C123" s="974"/>
      <c r="D123" s="946"/>
      <c r="E123" s="965"/>
      <c r="F123" s="552" t="s">
        <v>345</v>
      </c>
      <c r="G123" s="1046"/>
      <c r="H123" s="1006"/>
      <c r="I123" s="951"/>
      <c r="J123" s="951"/>
      <c r="K123" s="987"/>
      <c r="L123" s="984"/>
      <c r="M123" s="987"/>
      <c r="N123" s="924"/>
      <c r="O123" s="924"/>
      <c r="P123" s="869"/>
      <c r="Q123" s="959"/>
      <c r="R123" s="1062"/>
      <c r="S123" s="1064"/>
      <c r="T123" s="1421"/>
      <c r="U123" s="942"/>
      <c r="V123" s="1463"/>
      <c r="W123" s="1453"/>
      <c r="X123" s="1172"/>
      <c r="Y123" s="874"/>
      <c r="Z123" s="874"/>
      <c r="AA123" s="1136"/>
      <c r="AB123" s="893"/>
      <c r="AC123" s="836"/>
      <c r="AD123" s="863"/>
      <c r="AE123" s="1009"/>
      <c r="AF123" s="836"/>
      <c r="AG123" s="140"/>
      <c r="AH123" s="143"/>
      <c r="AI123" s="140"/>
      <c r="AJ123" s="143"/>
      <c r="AK123" s="840"/>
      <c r="AL123" s="1559"/>
      <c r="AM123" s="140"/>
    </row>
    <row r="124" spans="1:39" ht="153.75" customHeight="1" thickBot="1" x14ac:dyDescent="0.25">
      <c r="A124" s="1400"/>
      <c r="B124" s="946"/>
      <c r="C124" s="975"/>
      <c r="D124" s="946"/>
      <c r="E124" s="979"/>
      <c r="F124" s="552" t="s">
        <v>346</v>
      </c>
      <c r="G124" s="1230"/>
      <c r="H124" s="1007"/>
      <c r="I124" s="1003"/>
      <c r="J124" s="1003"/>
      <c r="K124" s="988"/>
      <c r="L124" s="985"/>
      <c r="M124" s="988"/>
      <c r="N124" s="1000"/>
      <c r="O124" s="1000"/>
      <c r="P124" s="870"/>
      <c r="Q124" s="1059"/>
      <c r="R124" s="1061"/>
      <c r="S124" s="1065"/>
      <c r="T124" s="1422"/>
      <c r="U124" s="543" t="s">
        <v>810</v>
      </c>
      <c r="V124" s="561" t="s">
        <v>609</v>
      </c>
      <c r="W124" s="1454"/>
      <c r="X124" s="555" t="s">
        <v>621</v>
      </c>
      <c r="Y124" s="694" t="s">
        <v>892</v>
      </c>
      <c r="Z124" s="708" t="s">
        <v>912</v>
      </c>
      <c r="AA124" s="1137"/>
      <c r="AB124" s="876"/>
      <c r="AC124" s="874"/>
      <c r="AD124" s="864"/>
      <c r="AE124" s="1012"/>
      <c r="AF124" s="874"/>
      <c r="AG124" s="140"/>
      <c r="AH124" s="143"/>
      <c r="AI124" s="140"/>
      <c r="AJ124" s="143"/>
      <c r="AK124" s="841"/>
      <c r="AL124" s="1560"/>
      <c r="AM124" s="140"/>
    </row>
    <row r="125" spans="1:39" ht="36.75" customHeight="1" x14ac:dyDescent="0.2">
      <c r="A125" s="1400"/>
      <c r="B125" s="946"/>
      <c r="C125" s="975">
        <v>23</v>
      </c>
      <c r="D125" s="946"/>
      <c r="E125" s="965" t="s">
        <v>157</v>
      </c>
      <c r="F125" s="543" t="s">
        <v>348</v>
      </c>
      <c r="G125" s="999" t="s">
        <v>349</v>
      </c>
      <c r="H125" s="513" t="s">
        <v>350</v>
      </c>
      <c r="I125" s="972" t="s">
        <v>47</v>
      </c>
      <c r="J125" s="957" t="s">
        <v>114</v>
      </c>
      <c r="K125" s="1402">
        <f>VLOOKUP(I125,'[4]MATRIZ CALIFICACIÓN'!$B$10:$C$14,2,0)</f>
        <v>1</v>
      </c>
      <c r="L125" s="983">
        <f>HLOOKUP(J125,'[4]MATRIZ CALIFICACIÓN'!$D$8:$F$9,2,0)</f>
        <v>2</v>
      </c>
      <c r="M125" s="1206">
        <f>VALUE(CONCATENATE(K125,L125))</f>
        <v>12</v>
      </c>
      <c r="N125" s="923" t="str">
        <f>VLOOKUP(M125,'[11]MATRIZ CALIFICACIÓN'!$D$27:$E$69,2,0)</f>
        <v>BAJA</v>
      </c>
      <c r="O125" s="1391" t="s">
        <v>351</v>
      </c>
      <c r="P125" s="868" t="s">
        <v>106</v>
      </c>
      <c r="Q125" s="1059" t="s">
        <v>47</v>
      </c>
      <c r="R125" s="1061" t="s">
        <v>114</v>
      </c>
      <c r="S125" s="1081" t="s">
        <v>10</v>
      </c>
      <c r="T125" s="1462" t="s">
        <v>808</v>
      </c>
      <c r="U125" s="942" t="s">
        <v>814</v>
      </c>
      <c r="V125" s="1534" t="s">
        <v>817</v>
      </c>
      <c r="W125" s="1453" t="s">
        <v>627</v>
      </c>
      <c r="X125" s="1172" t="s">
        <v>816</v>
      </c>
      <c r="Y125" s="836" t="s">
        <v>906</v>
      </c>
      <c r="Z125" s="836" t="s">
        <v>911</v>
      </c>
      <c r="AA125" s="1135" t="s">
        <v>908</v>
      </c>
      <c r="AB125" s="893">
        <v>1</v>
      </c>
      <c r="AC125" s="837"/>
      <c r="AD125" s="862"/>
      <c r="AE125" s="837"/>
      <c r="AF125" s="837"/>
      <c r="AG125" s="140"/>
      <c r="AH125" s="143"/>
      <c r="AI125" s="140"/>
      <c r="AJ125" s="143"/>
      <c r="AK125" s="839" t="s">
        <v>1072</v>
      </c>
      <c r="AL125" s="1566"/>
      <c r="AM125" s="140"/>
    </row>
    <row r="126" spans="1:39" ht="36.75" customHeight="1" x14ac:dyDescent="0.2">
      <c r="A126" s="1400"/>
      <c r="B126" s="946"/>
      <c r="C126" s="1292"/>
      <c r="D126" s="946"/>
      <c r="E126" s="965"/>
      <c r="F126" s="506" t="s">
        <v>352</v>
      </c>
      <c r="G126" s="1041"/>
      <c r="H126" s="588" t="s">
        <v>274</v>
      </c>
      <c r="I126" s="1043"/>
      <c r="J126" s="946"/>
      <c r="K126" s="1235"/>
      <c r="L126" s="984"/>
      <c r="M126" s="987"/>
      <c r="N126" s="924"/>
      <c r="O126" s="1392"/>
      <c r="P126" s="869"/>
      <c r="Q126" s="1059"/>
      <c r="R126" s="1061"/>
      <c r="S126" s="1064"/>
      <c r="T126" s="1421"/>
      <c r="U126" s="942"/>
      <c r="V126" s="1463"/>
      <c r="W126" s="1453"/>
      <c r="X126" s="1535"/>
      <c r="Y126" s="836"/>
      <c r="Z126" s="836"/>
      <c r="AA126" s="1136"/>
      <c r="AB126" s="893"/>
      <c r="AC126" s="836"/>
      <c r="AD126" s="863"/>
      <c r="AE126" s="1009"/>
      <c r="AF126" s="836"/>
      <c r="AG126" s="140"/>
      <c r="AH126" s="143"/>
      <c r="AI126" s="140"/>
      <c r="AJ126" s="143"/>
      <c r="AK126" s="840"/>
      <c r="AL126" s="1562"/>
      <c r="AM126" s="140"/>
    </row>
    <row r="127" spans="1:39" ht="54" customHeight="1" x14ac:dyDescent="0.2">
      <c r="A127" s="1400"/>
      <c r="B127" s="946"/>
      <c r="C127" s="1292"/>
      <c r="D127" s="946"/>
      <c r="E127" s="965"/>
      <c r="F127" s="506" t="s">
        <v>353</v>
      </c>
      <c r="G127" s="1041"/>
      <c r="H127" s="1005" t="s">
        <v>340</v>
      </c>
      <c r="I127" s="1043"/>
      <c r="J127" s="946"/>
      <c r="K127" s="1235"/>
      <c r="L127" s="984"/>
      <c r="M127" s="987"/>
      <c r="N127" s="924"/>
      <c r="O127" s="1392"/>
      <c r="P127" s="869"/>
      <c r="Q127" s="1059"/>
      <c r="R127" s="1061"/>
      <c r="S127" s="1064"/>
      <c r="T127" s="1421"/>
      <c r="U127" s="942"/>
      <c r="V127" s="1463"/>
      <c r="W127" s="1453"/>
      <c r="X127" s="1535"/>
      <c r="Y127" s="874"/>
      <c r="Z127" s="874"/>
      <c r="AA127" s="1136"/>
      <c r="AB127" s="876"/>
      <c r="AC127" s="836"/>
      <c r="AD127" s="863"/>
      <c r="AE127" s="1009"/>
      <c r="AF127" s="836"/>
      <c r="AG127" s="140"/>
      <c r="AH127" s="143"/>
      <c r="AI127" s="140"/>
      <c r="AJ127" s="143"/>
      <c r="AK127" s="840"/>
      <c r="AL127" s="1562"/>
      <c r="AM127" s="140"/>
    </row>
    <row r="128" spans="1:39" ht="22.5" customHeight="1" x14ac:dyDescent="0.2">
      <c r="A128" s="1400"/>
      <c r="B128" s="946"/>
      <c r="C128" s="1292"/>
      <c r="D128" s="946"/>
      <c r="E128" s="965"/>
      <c r="F128" s="1397" t="s">
        <v>354</v>
      </c>
      <c r="G128" s="1041"/>
      <c r="H128" s="1006"/>
      <c r="I128" s="1043"/>
      <c r="J128" s="946"/>
      <c r="K128" s="1235"/>
      <c r="L128" s="984"/>
      <c r="M128" s="987"/>
      <c r="N128" s="924"/>
      <c r="O128" s="1392"/>
      <c r="P128" s="869"/>
      <c r="Q128" s="959"/>
      <c r="R128" s="1062"/>
      <c r="S128" s="1064"/>
      <c r="T128" s="1421"/>
      <c r="U128" s="1005" t="s">
        <v>810</v>
      </c>
      <c r="V128" s="1231" t="s">
        <v>609</v>
      </c>
      <c r="W128" s="1453"/>
      <c r="X128" s="1138" t="s">
        <v>621</v>
      </c>
      <c r="Y128" s="837" t="s">
        <v>1023</v>
      </c>
      <c r="Z128" s="837" t="s">
        <v>913</v>
      </c>
      <c r="AA128" s="1136"/>
      <c r="AB128" s="875" t="s">
        <v>892</v>
      </c>
      <c r="AC128" s="836"/>
      <c r="AD128" s="863"/>
      <c r="AE128" s="1009"/>
      <c r="AF128" s="836"/>
      <c r="AG128" s="140"/>
      <c r="AH128" s="143"/>
      <c r="AI128" s="140"/>
      <c r="AJ128" s="143"/>
      <c r="AK128" s="840"/>
      <c r="AL128" s="1562"/>
      <c r="AM128" s="140"/>
    </row>
    <row r="129" spans="1:39" ht="56.25" customHeight="1" thickBot="1" x14ac:dyDescent="0.25">
      <c r="A129" s="1400"/>
      <c r="B129" s="946"/>
      <c r="C129" s="1292"/>
      <c r="D129" s="946"/>
      <c r="E129" s="979"/>
      <c r="F129" s="1398"/>
      <c r="G129" s="1041"/>
      <c r="H129" s="1007"/>
      <c r="I129" s="1043"/>
      <c r="J129" s="972"/>
      <c r="K129" s="1403"/>
      <c r="L129" s="985"/>
      <c r="M129" s="988"/>
      <c r="N129" s="1000"/>
      <c r="O129" s="1393"/>
      <c r="P129" s="870"/>
      <c r="Q129" s="1059"/>
      <c r="R129" s="1061"/>
      <c r="S129" s="1065"/>
      <c r="T129" s="1422"/>
      <c r="U129" s="1007"/>
      <c r="V129" s="1164"/>
      <c r="W129" s="1454"/>
      <c r="X129" s="1172"/>
      <c r="Y129" s="874"/>
      <c r="Z129" s="874"/>
      <c r="AA129" s="1137"/>
      <c r="AB129" s="876"/>
      <c r="AC129" s="874"/>
      <c r="AD129" s="864"/>
      <c r="AE129" s="1012"/>
      <c r="AF129" s="874"/>
      <c r="AG129" s="140"/>
      <c r="AH129" s="143"/>
      <c r="AI129" s="140"/>
      <c r="AJ129" s="143"/>
      <c r="AK129" s="841"/>
      <c r="AL129" s="1563"/>
      <c r="AM129" s="140"/>
    </row>
    <row r="130" spans="1:39" ht="37.5" customHeight="1" x14ac:dyDescent="0.2">
      <c r="A130" s="1400"/>
      <c r="B130" s="946"/>
      <c r="C130" s="975">
        <v>24</v>
      </c>
      <c r="D130" s="946"/>
      <c r="E130" s="965" t="s">
        <v>157</v>
      </c>
      <c r="F130" s="543" t="s">
        <v>355</v>
      </c>
      <c r="G130" s="1409" t="s">
        <v>818</v>
      </c>
      <c r="H130" s="513" t="s">
        <v>340</v>
      </c>
      <c r="I130" s="946" t="s">
        <v>47</v>
      </c>
      <c r="J130" s="972" t="s">
        <v>114</v>
      </c>
      <c r="K130" s="899">
        <f>VLOOKUP(I130,'[4]MATRIZ CALIFICACIÓN'!$B$10:$C$14,2,0)</f>
        <v>1</v>
      </c>
      <c r="L130" s="990">
        <f>HLOOKUP(J130,'[4]MATRIZ CALIFICACIÓN'!$D$8:$F$9,2,0)</f>
        <v>2</v>
      </c>
      <c r="M130" s="869">
        <f>VALUE(CONCATENATE(K130,L130))</f>
        <v>12</v>
      </c>
      <c r="N130" s="1413" t="str">
        <f>VLOOKUP(M130,'[11]MATRIZ CALIFICACIÓN'!$D$27:$E$69,2,0)</f>
        <v>BAJA</v>
      </c>
      <c r="O130" s="1428" t="s">
        <v>819</v>
      </c>
      <c r="P130" s="868" t="s">
        <v>106</v>
      </c>
      <c r="Q130" s="1059" t="s">
        <v>47</v>
      </c>
      <c r="R130" s="1061" t="s">
        <v>114</v>
      </c>
      <c r="S130" s="1081" t="s">
        <v>10</v>
      </c>
      <c r="T130" s="1421" t="s">
        <v>808</v>
      </c>
      <c r="U130" s="1007" t="s">
        <v>814</v>
      </c>
      <c r="V130" s="1164" t="s">
        <v>821</v>
      </c>
      <c r="W130" s="1452" t="s">
        <v>822</v>
      </c>
      <c r="X130" s="1135" t="s">
        <v>816</v>
      </c>
      <c r="Y130" s="837" t="s">
        <v>906</v>
      </c>
      <c r="Z130" s="837" t="s">
        <v>911</v>
      </c>
      <c r="AA130" s="1138" t="s">
        <v>908</v>
      </c>
      <c r="AB130" s="872">
        <v>1</v>
      </c>
      <c r="AC130" s="837"/>
      <c r="AD130" s="862"/>
      <c r="AE130" s="837"/>
      <c r="AF130" s="837"/>
      <c r="AG130" s="140"/>
      <c r="AH130" s="143"/>
      <c r="AI130" s="140"/>
      <c r="AJ130" s="143"/>
      <c r="AK130" s="839" t="s">
        <v>1073</v>
      </c>
      <c r="AL130" s="1566"/>
      <c r="AM130" s="140"/>
    </row>
    <row r="131" spans="1:39" ht="20.25" customHeight="1" x14ac:dyDescent="0.2">
      <c r="A131" s="1400"/>
      <c r="B131" s="946"/>
      <c r="C131" s="1292"/>
      <c r="D131" s="946"/>
      <c r="E131" s="965"/>
      <c r="F131" s="552" t="s">
        <v>342</v>
      </c>
      <c r="G131" s="1408"/>
      <c r="H131" s="1005" t="s">
        <v>356</v>
      </c>
      <c r="I131" s="946"/>
      <c r="J131" s="1043"/>
      <c r="K131" s="899"/>
      <c r="L131" s="990"/>
      <c r="M131" s="869"/>
      <c r="N131" s="1413"/>
      <c r="O131" s="1224"/>
      <c r="P131" s="869"/>
      <c r="Q131" s="1059"/>
      <c r="R131" s="1061"/>
      <c r="S131" s="1064"/>
      <c r="T131" s="1421"/>
      <c r="U131" s="942"/>
      <c r="V131" s="1531"/>
      <c r="W131" s="1460"/>
      <c r="X131" s="1135"/>
      <c r="Y131" s="836"/>
      <c r="Z131" s="836"/>
      <c r="AA131" s="1136"/>
      <c r="AB131" s="905"/>
      <c r="AC131" s="836"/>
      <c r="AD131" s="863"/>
      <c r="AE131" s="1009"/>
      <c r="AF131" s="836"/>
      <c r="AG131" s="140"/>
      <c r="AH131" s="143"/>
      <c r="AI131" s="140"/>
      <c r="AJ131" s="143"/>
      <c r="AK131" s="840"/>
      <c r="AL131" s="1562"/>
      <c r="AM131" s="140"/>
    </row>
    <row r="132" spans="1:39" ht="35.25" customHeight="1" x14ac:dyDescent="0.2">
      <c r="A132" s="1400"/>
      <c r="B132" s="946"/>
      <c r="C132" s="1292"/>
      <c r="D132" s="946"/>
      <c r="E132" s="965"/>
      <c r="F132" s="552" t="s">
        <v>344</v>
      </c>
      <c r="G132" s="1408"/>
      <c r="H132" s="1006"/>
      <c r="I132" s="946"/>
      <c r="J132" s="1043"/>
      <c r="K132" s="899"/>
      <c r="L132" s="990"/>
      <c r="M132" s="869"/>
      <c r="N132" s="1413"/>
      <c r="O132" s="1224"/>
      <c r="P132" s="869"/>
      <c r="Q132" s="1059"/>
      <c r="R132" s="1061"/>
      <c r="S132" s="1064"/>
      <c r="T132" s="1421"/>
      <c r="U132" s="942"/>
      <c r="V132" s="1531"/>
      <c r="W132" s="1460"/>
      <c r="X132" s="1172"/>
      <c r="Y132" s="874"/>
      <c r="Z132" s="874"/>
      <c r="AA132" s="1136"/>
      <c r="AB132" s="905"/>
      <c r="AC132" s="836"/>
      <c r="AD132" s="863"/>
      <c r="AE132" s="1009"/>
      <c r="AF132" s="836"/>
      <c r="AG132" s="140"/>
      <c r="AH132" s="143"/>
      <c r="AI132" s="140"/>
      <c r="AJ132" s="143"/>
      <c r="AK132" s="840"/>
      <c r="AL132" s="1562"/>
      <c r="AM132" s="140"/>
    </row>
    <row r="133" spans="1:39" ht="47.25" customHeight="1" x14ac:dyDescent="0.2">
      <c r="A133" s="1400"/>
      <c r="B133" s="946"/>
      <c r="C133" s="1292"/>
      <c r="D133" s="946"/>
      <c r="E133" s="965"/>
      <c r="F133" s="552" t="s">
        <v>345</v>
      </c>
      <c r="G133" s="1408"/>
      <c r="H133" s="1006"/>
      <c r="I133" s="946"/>
      <c r="J133" s="1043"/>
      <c r="K133" s="899"/>
      <c r="L133" s="990"/>
      <c r="M133" s="869"/>
      <c r="N133" s="1413"/>
      <c r="O133" s="1224"/>
      <c r="P133" s="869"/>
      <c r="Q133" s="959"/>
      <c r="R133" s="1062"/>
      <c r="S133" s="1064"/>
      <c r="T133" s="1421"/>
      <c r="U133" s="1006" t="s">
        <v>820</v>
      </c>
      <c r="V133" s="1163" t="s">
        <v>609</v>
      </c>
      <c r="W133" s="1460"/>
      <c r="X133" s="1535" t="s">
        <v>621</v>
      </c>
      <c r="Y133" s="837" t="s">
        <v>914</v>
      </c>
      <c r="Z133" s="837" t="s">
        <v>915</v>
      </c>
      <c r="AA133" s="1136"/>
      <c r="AB133" s="905"/>
      <c r="AC133" s="836"/>
      <c r="AD133" s="863"/>
      <c r="AE133" s="1009"/>
      <c r="AF133" s="836"/>
      <c r="AG133" s="140"/>
      <c r="AH133" s="143"/>
      <c r="AI133" s="140"/>
      <c r="AJ133" s="143"/>
      <c r="AK133" s="840"/>
      <c r="AL133" s="1562"/>
      <c r="AM133" s="140"/>
    </row>
    <row r="134" spans="1:39" ht="64.5" customHeight="1" thickBot="1" x14ac:dyDescent="0.25">
      <c r="A134" s="1400"/>
      <c r="B134" s="946"/>
      <c r="C134" s="1292"/>
      <c r="D134" s="946"/>
      <c r="E134" s="979"/>
      <c r="F134" s="552" t="s">
        <v>346</v>
      </c>
      <c r="G134" s="1410"/>
      <c r="H134" s="1007"/>
      <c r="I134" s="972"/>
      <c r="J134" s="1043"/>
      <c r="K134" s="1204"/>
      <c r="L134" s="1055"/>
      <c r="M134" s="870"/>
      <c r="N134" s="1414"/>
      <c r="O134" s="1429"/>
      <c r="P134" s="870"/>
      <c r="Q134" s="1059"/>
      <c r="R134" s="1061"/>
      <c r="S134" s="1065"/>
      <c r="T134" s="1422"/>
      <c r="U134" s="1007"/>
      <c r="V134" s="1164"/>
      <c r="W134" s="1461"/>
      <c r="X134" s="1535"/>
      <c r="Y134" s="874"/>
      <c r="Z134" s="874"/>
      <c r="AA134" s="1137"/>
      <c r="AB134" s="873"/>
      <c r="AC134" s="874"/>
      <c r="AD134" s="864"/>
      <c r="AE134" s="1012"/>
      <c r="AF134" s="874"/>
      <c r="AG134" s="140"/>
      <c r="AH134" s="143"/>
      <c r="AI134" s="140"/>
      <c r="AJ134" s="143"/>
      <c r="AK134" s="841"/>
      <c r="AL134" s="1563"/>
      <c r="AM134" s="140"/>
    </row>
    <row r="135" spans="1:39" ht="31.5" customHeight="1" x14ac:dyDescent="0.2">
      <c r="A135" s="1400"/>
      <c r="B135" s="946"/>
      <c r="C135" s="1390">
        <v>25</v>
      </c>
      <c r="D135" s="946"/>
      <c r="E135" s="978" t="s">
        <v>157</v>
      </c>
      <c r="F135" s="552" t="s">
        <v>276</v>
      </c>
      <c r="G135" s="1408" t="s">
        <v>823</v>
      </c>
      <c r="H135" s="552" t="s">
        <v>340</v>
      </c>
      <c r="I135" s="1050" t="s">
        <v>47</v>
      </c>
      <c r="J135" s="1051" t="s">
        <v>114</v>
      </c>
      <c r="K135" s="868">
        <f>VLOOKUP(I135,'[4]MATRIZ CALIFICACIÓN'!$B$10:$C$14,2,0)</f>
        <v>1</v>
      </c>
      <c r="L135" s="1054">
        <f>HLOOKUP(J135,'[4]MATRIZ CALIFICACIÓN'!$D$8:$F$9,2,0)</f>
        <v>2</v>
      </c>
      <c r="M135" s="868">
        <f>VALUE(CONCATENATE(K135,L135))</f>
        <v>12</v>
      </c>
      <c r="N135" s="923" t="str">
        <f>VLOOKUP(M135,'[11]MATRIZ CALIFICACIÓN'!$D$27:$E$69,2,0)</f>
        <v>BAJA</v>
      </c>
      <c r="O135" s="1224" t="s">
        <v>824</v>
      </c>
      <c r="P135" s="869" t="s">
        <v>106</v>
      </c>
      <c r="Q135" s="1159" t="s">
        <v>47</v>
      </c>
      <c r="R135" s="1219" t="s">
        <v>114</v>
      </c>
      <c r="S135" s="1064" t="s">
        <v>10</v>
      </c>
      <c r="T135" s="1462" t="s">
        <v>808</v>
      </c>
      <c r="U135" s="942" t="s">
        <v>814</v>
      </c>
      <c r="V135" s="1463" t="s">
        <v>826</v>
      </c>
      <c r="W135" s="1452" t="s">
        <v>827</v>
      </c>
      <c r="X135" s="1138" t="s">
        <v>816</v>
      </c>
      <c r="Y135" s="837" t="s">
        <v>906</v>
      </c>
      <c r="Z135" s="837" t="s">
        <v>911</v>
      </c>
      <c r="AA135" s="1138" t="s">
        <v>908</v>
      </c>
      <c r="AB135" s="875">
        <v>1</v>
      </c>
      <c r="AC135" s="837"/>
      <c r="AD135" s="862"/>
      <c r="AE135" s="837"/>
      <c r="AF135" s="837"/>
      <c r="AG135" s="140"/>
      <c r="AH135" s="143"/>
      <c r="AI135" s="140"/>
      <c r="AJ135" s="143"/>
      <c r="AK135" s="839" t="s">
        <v>1074</v>
      </c>
      <c r="AL135" s="1565"/>
      <c r="AM135" s="140"/>
    </row>
    <row r="136" spans="1:39" ht="20.25" customHeight="1" x14ac:dyDescent="0.2">
      <c r="A136" s="1400"/>
      <c r="B136" s="946"/>
      <c r="C136" s="1034"/>
      <c r="D136" s="946"/>
      <c r="E136" s="965"/>
      <c r="F136" s="552" t="s">
        <v>342</v>
      </c>
      <c r="G136" s="1408"/>
      <c r="H136" s="1005" t="s">
        <v>356</v>
      </c>
      <c r="I136" s="1050"/>
      <c r="J136" s="1052"/>
      <c r="K136" s="869"/>
      <c r="L136" s="990"/>
      <c r="M136" s="869"/>
      <c r="N136" s="924"/>
      <c r="O136" s="1224"/>
      <c r="P136" s="869"/>
      <c r="Q136" s="1059"/>
      <c r="R136" s="1061"/>
      <c r="S136" s="1064"/>
      <c r="T136" s="1421"/>
      <c r="U136" s="942"/>
      <c r="V136" s="1463"/>
      <c r="W136" s="1460"/>
      <c r="X136" s="1135"/>
      <c r="Y136" s="836"/>
      <c r="Z136" s="836"/>
      <c r="AA136" s="1136"/>
      <c r="AB136" s="893"/>
      <c r="AC136" s="836"/>
      <c r="AD136" s="863"/>
      <c r="AE136" s="1009"/>
      <c r="AF136" s="836"/>
      <c r="AG136" s="140"/>
      <c r="AH136" s="143"/>
      <c r="AI136" s="140"/>
      <c r="AJ136" s="143"/>
      <c r="AK136" s="840"/>
      <c r="AL136" s="1559"/>
      <c r="AM136" s="140"/>
    </row>
    <row r="137" spans="1:39" ht="20.25" customHeight="1" x14ac:dyDescent="0.2">
      <c r="A137" s="1400"/>
      <c r="B137" s="946"/>
      <c r="C137" s="1034"/>
      <c r="D137" s="946"/>
      <c r="E137" s="965"/>
      <c r="F137" s="552" t="s">
        <v>344</v>
      </c>
      <c r="G137" s="1408"/>
      <c r="H137" s="1006"/>
      <c r="I137" s="1050"/>
      <c r="J137" s="1052"/>
      <c r="K137" s="869"/>
      <c r="L137" s="990"/>
      <c r="M137" s="869"/>
      <c r="N137" s="924"/>
      <c r="O137" s="1224"/>
      <c r="P137" s="869"/>
      <c r="Q137" s="1059"/>
      <c r="R137" s="1061"/>
      <c r="S137" s="1064"/>
      <c r="T137" s="1421"/>
      <c r="U137" s="942"/>
      <c r="V137" s="1463"/>
      <c r="W137" s="1460"/>
      <c r="X137" s="1172"/>
      <c r="Y137" s="874"/>
      <c r="Z137" s="874"/>
      <c r="AA137" s="1136"/>
      <c r="AB137" s="893"/>
      <c r="AC137" s="836"/>
      <c r="AD137" s="863"/>
      <c r="AE137" s="1009"/>
      <c r="AF137" s="836"/>
      <c r="AG137" s="140"/>
      <c r="AH137" s="143"/>
      <c r="AI137" s="140"/>
      <c r="AJ137" s="143"/>
      <c r="AK137" s="840"/>
      <c r="AL137" s="1559"/>
      <c r="AM137" s="140"/>
    </row>
    <row r="138" spans="1:39" ht="20.25" customHeight="1" x14ac:dyDescent="0.2">
      <c r="A138" s="1400"/>
      <c r="B138" s="946"/>
      <c r="C138" s="1034"/>
      <c r="D138" s="946"/>
      <c r="E138" s="965"/>
      <c r="F138" s="552" t="s">
        <v>345</v>
      </c>
      <c r="G138" s="1408"/>
      <c r="H138" s="1006"/>
      <c r="I138" s="1050"/>
      <c r="J138" s="1052"/>
      <c r="K138" s="869"/>
      <c r="L138" s="990"/>
      <c r="M138" s="869"/>
      <c r="N138" s="924"/>
      <c r="O138" s="1224"/>
      <c r="P138" s="869"/>
      <c r="Q138" s="959"/>
      <c r="R138" s="1062"/>
      <c r="S138" s="1064"/>
      <c r="T138" s="1421"/>
      <c r="U138" s="1005" t="s">
        <v>825</v>
      </c>
      <c r="V138" s="1533" t="s">
        <v>609</v>
      </c>
      <c r="W138" s="1460"/>
      <c r="X138" s="1535" t="s">
        <v>621</v>
      </c>
      <c r="Y138" s="837" t="s">
        <v>914</v>
      </c>
      <c r="Z138" s="837" t="s">
        <v>915</v>
      </c>
      <c r="AA138" s="1136"/>
      <c r="AB138" s="893"/>
      <c r="AC138" s="836"/>
      <c r="AD138" s="863"/>
      <c r="AE138" s="1009"/>
      <c r="AF138" s="836"/>
      <c r="AG138" s="140"/>
      <c r="AH138" s="143"/>
      <c r="AI138" s="140"/>
      <c r="AJ138" s="143"/>
      <c r="AK138" s="840"/>
      <c r="AL138" s="1559"/>
      <c r="AM138" s="140"/>
    </row>
    <row r="139" spans="1:39" ht="116.25" customHeight="1" thickBot="1" x14ac:dyDescent="0.25">
      <c r="A139" s="1400"/>
      <c r="B139" s="946"/>
      <c r="C139" s="1035"/>
      <c r="D139" s="946"/>
      <c r="E139" s="979"/>
      <c r="F139" s="552" t="s">
        <v>346</v>
      </c>
      <c r="G139" s="1408"/>
      <c r="H139" s="1007"/>
      <c r="I139" s="1050"/>
      <c r="J139" s="1053"/>
      <c r="K139" s="870"/>
      <c r="L139" s="1055"/>
      <c r="M139" s="870"/>
      <c r="N139" s="1000"/>
      <c r="O139" s="1224"/>
      <c r="P139" s="870"/>
      <c r="Q139" s="1059"/>
      <c r="R139" s="1061"/>
      <c r="S139" s="1065"/>
      <c r="T139" s="1422"/>
      <c r="U139" s="1007"/>
      <c r="V139" s="1534"/>
      <c r="W139" s="1461"/>
      <c r="X139" s="1535"/>
      <c r="Y139" s="874"/>
      <c r="Z139" s="874"/>
      <c r="AA139" s="1137"/>
      <c r="AB139" s="876"/>
      <c r="AC139" s="874"/>
      <c r="AD139" s="864"/>
      <c r="AE139" s="1012"/>
      <c r="AF139" s="874"/>
      <c r="AG139" s="140"/>
      <c r="AH139" s="143"/>
      <c r="AI139" s="140"/>
      <c r="AJ139" s="143"/>
      <c r="AK139" s="841"/>
      <c r="AL139" s="1560"/>
      <c r="AM139" s="140"/>
    </row>
    <row r="140" spans="1:39" ht="45" customHeight="1" x14ac:dyDescent="0.2">
      <c r="A140" s="1400"/>
      <c r="B140" s="946"/>
      <c r="C140" s="1036">
        <v>26</v>
      </c>
      <c r="D140" s="946"/>
      <c r="E140" s="978" t="s">
        <v>157</v>
      </c>
      <c r="F140" s="552" t="s">
        <v>348</v>
      </c>
      <c r="G140" s="1231" t="s">
        <v>828</v>
      </c>
      <c r="H140" s="552" t="s">
        <v>350</v>
      </c>
      <c r="I140" s="1221" t="s">
        <v>47</v>
      </c>
      <c r="J140" s="1221" t="s">
        <v>114</v>
      </c>
      <c r="K140" s="995">
        <f>VLOOKUP(I140,'[9]MATRIZ CALIFICACIÓN'!$B$10:$C$14,2,0)</f>
        <v>1</v>
      </c>
      <c r="L140" s="1405">
        <f>HLOOKUP(J140,'[9]MATRIZ CALIFICACIÓN'!$D$8:$F$9,2,0)</f>
        <v>2</v>
      </c>
      <c r="M140" s="995">
        <f>VALUE(CONCATENATE(K140,L140))</f>
        <v>12</v>
      </c>
      <c r="N140" s="923" t="str">
        <f>VLOOKUP(M140,'[11]MATRIZ CALIFICACIÓN'!$D$27:$E$69,2,0)</f>
        <v>BAJA</v>
      </c>
      <c r="O140" s="1076" t="s">
        <v>358</v>
      </c>
      <c r="P140" s="869" t="s">
        <v>106</v>
      </c>
      <c r="Q140" s="1159" t="s">
        <v>47</v>
      </c>
      <c r="R140" s="1219" t="s">
        <v>114</v>
      </c>
      <c r="S140" s="1064" t="s">
        <v>10</v>
      </c>
      <c r="T140" s="1421" t="s">
        <v>808</v>
      </c>
      <c r="U140" s="1007" t="s">
        <v>809</v>
      </c>
      <c r="V140" s="1164" t="s">
        <v>829</v>
      </c>
      <c r="W140" s="1453" t="s">
        <v>827</v>
      </c>
      <c r="X140" s="1135" t="s">
        <v>812</v>
      </c>
      <c r="Y140" s="837" t="s">
        <v>906</v>
      </c>
      <c r="Z140" s="837" t="s">
        <v>907</v>
      </c>
      <c r="AA140" s="1138" t="s">
        <v>908</v>
      </c>
      <c r="AB140" s="872">
        <v>1</v>
      </c>
      <c r="AC140" s="836"/>
      <c r="AD140" s="863"/>
      <c r="AE140" s="836"/>
      <c r="AF140" s="836"/>
      <c r="AG140" s="201"/>
      <c r="AH140" s="200"/>
      <c r="AI140" s="201"/>
      <c r="AJ140" s="200"/>
      <c r="AK140" s="839" t="s">
        <v>1075</v>
      </c>
      <c r="AL140" s="1559"/>
      <c r="AM140" s="201"/>
    </row>
    <row r="141" spans="1:39" ht="45" customHeight="1" x14ac:dyDescent="0.2">
      <c r="A141" s="1400"/>
      <c r="B141" s="946"/>
      <c r="C141" s="1037"/>
      <c r="D141" s="946"/>
      <c r="E141" s="965"/>
      <c r="F141" s="602" t="s">
        <v>352</v>
      </c>
      <c r="G141" s="1163"/>
      <c r="H141" s="588" t="s">
        <v>274</v>
      </c>
      <c r="I141" s="1221"/>
      <c r="J141" s="1221"/>
      <c r="K141" s="996"/>
      <c r="L141" s="1406"/>
      <c r="M141" s="996"/>
      <c r="N141" s="924"/>
      <c r="O141" s="1455"/>
      <c r="P141" s="869"/>
      <c r="Q141" s="1059"/>
      <c r="R141" s="1061"/>
      <c r="S141" s="1064"/>
      <c r="T141" s="1421"/>
      <c r="U141" s="942"/>
      <c r="V141" s="1531"/>
      <c r="W141" s="1460"/>
      <c r="X141" s="1135"/>
      <c r="Y141" s="836"/>
      <c r="Z141" s="836"/>
      <c r="AA141" s="1135"/>
      <c r="AB141" s="905"/>
      <c r="AC141" s="836"/>
      <c r="AD141" s="863"/>
      <c r="AE141" s="1009"/>
      <c r="AF141" s="836"/>
      <c r="AG141" s="201"/>
      <c r="AH141" s="200"/>
      <c r="AI141" s="201"/>
      <c r="AJ141" s="200"/>
      <c r="AK141" s="840"/>
      <c r="AL141" s="1559"/>
      <c r="AM141" s="201"/>
    </row>
    <row r="142" spans="1:39" ht="45" customHeight="1" x14ac:dyDescent="0.2">
      <c r="A142" s="1400"/>
      <c r="B142" s="946"/>
      <c r="C142" s="1037"/>
      <c r="D142" s="946"/>
      <c r="E142" s="965"/>
      <c r="F142" s="506" t="s">
        <v>353</v>
      </c>
      <c r="G142" s="1163"/>
      <c r="H142" s="1005" t="s">
        <v>340</v>
      </c>
      <c r="I142" s="1221"/>
      <c r="J142" s="1221"/>
      <c r="K142" s="996"/>
      <c r="L142" s="1406"/>
      <c r="M142" s="996"/>
      <c r="N142" s="924"/>
      <c r="O142" s="1455"/>
      <c r="P142" s="869"/>
      <c r="Q142" s="1059"/>
      <c r="R142" s="1061"/>
      <c r="S142" s="1064"/>
      <c r="T142" s="1421"/>
      <c r="U142" s="942"/>
      <c r="V142" s="1531"/>
      <c r="W142" s="1460"/>
      <c r="X142" s="1135"/>
      <c r="Y142" s="836"/>
      <c r="Z142" s="836"/>
      <c r="AA142" s="1135"/>
      <c r="AB142" s="905"/>
      <c r="AC142" s="836"/>
      <c r="AD142" s="863"/>
      <c r="AE142" s="1009"/>
      <c r="AF142" s="836"/>
      <c r="AG142" s="201"/>
      <c r="AH142" s="200"/>
      <c r="AI142" s="201"/>
      <c r="AJ142" s="200"/>
      <c r="AK142" s="840"/>
      <c r="AL142" s="1559"/>
      <c r="AM142" s="201"/>
    </row>
    <row r="143" spans="1:39" ht="45" customHeight="1" x14ac:dyDescent="0.2">
      <c r="A143" s="1400"/>
      <c r="B143" s="946"/>
      <c r="C143" s="1037"/>
      <c r="D143" s="946"/>
      <c r="E143" s="965"/>
      <c r="F143" s="1424" t="s">
        <v>354</v>
      </c>
      <c r="G143" s="1163"/>
      <c r="H143" s="1006"/>
      <c r="I143" s="1222"/>
      <c r="J143" s="1222"/>
      <c r="K143" s="996"/>
      <c r="L143" s="1406"/>
      <c r="M143" s="996"/>
      <c r="N143" s="924"/>
      <c r="O143" s="1455"/>
      <c r="P143" s="869"/>
      <c r="Q143" s="959"/>
      <c r="R143" s="1062"/>
      <c r="S143" s="1064"/>
      <c r="T143" s="1421"/>
      <c r="U143" s="1005" t="s">
        <v>810</v>
      </c>
      <c r="V143" s="1231" t="s">
        <v>609</v>
      </c>
      <c r="W143" s="1460"/>
      <c r="X143" s="1172"/>
      <c r="Y143" s="874"/>
      <c r="Z143" s="874"/>
      <c r="AA143" s="1135"/>
      <c r="AB143" s="873"/>
      <c r="AC143" s="836"/>
      <c r="AD143" s="863"/>
      <c r="AE143" s="1009"/>
      <c r="AF143" s="836"/>
      <c r="AG143" s="201"/>
      <c r="AH143" s="200"/>
      <c r="AI143" s="201"/>
      <c r="AJ143" s="200"/>
      <c r="AK143" s="840"/>
      <c r="AL143" s="1559"/>
      <c r="AM143" s="201"/>
    </row>
    <row r="144" spans="1:39" ht="45" customHeight="1" thickBot="1" x14ac:dyDescent="0.25">
      <c r="A144" s="1400"/>
      <c r="B144" s="946"/>
      <c r="C144" s="1389"/>
      <c r="D144" s="972"/>
      <c r="E144" s="979"/>
      <c r="F144" s="1425"/>
      <c r="G144" s="1164"/>
      <c r="H144" s="1007"/>
      <c r="I144" s="1221"/>
      <c r="J144" s="1221"/>
      <c r="K144" s="997"/>
      <c r="L144" s="1407"/>
      <c r="M144" s="997"/>
      <c r="N144" s="1000"/>
      <c r="O144" s="1456"/>
      <c r="P144" s="870"/>
      <c r="Q144" s="1059"/>
      <c r="R144" s="1061"/>
      <c r="S144" s="1065"/>
      <c r="T144" s="1422"/>
      <c r="U144" s="1007"/>
      <c r="V144" s="1164"/>
      <c r="W144" s="1461"/>
      <c r="X144" s="555" t="s">
        <v>621</v>
      </c>
      <c r="Y144" s="676" t="s">
        <v>892</v>
      </c>
      <c r="Z144" s="708" t="s">
        <v>916</v>
      </c>
      <c r="AA144" s="1172"/>
      <c r="AB144" s="682" t="s">
        <v>892</v>
      </c>
      <c r="AC144" s="838"/>
      <c r="AD144" s="1588"/>
      <c r="AE144" s="1010"/>
      <c r="AF144" s="838"/>
      <c r="AG144" s="201"/>
      <c r="AH144" s="200"/>
      <c r="AI144" s="201"/>
      <c r="AJ144" s="200"/>
      <c r="AK144" s="841"/>
      <c r="AL144" s="1564"/>
      <c r="AM144" s="201"/>
    </row>
    <row r="145" spans="1:39" ht="46.5" customHeight="1" x14ac:dyDescent="0.2">
      <c r="A145" s="1400"/>
      <c r="B145" s="946"/>
      <c r="C145" s="1036">
        <v>27</v>
      </c>
      <c r="D145" s="957" t="s">
        <v>164</v>
      </c>
      <c r="E145" s="978" t="s">
        <v>157</v>
      </c>
      <c r="F145" s="603" t="s">
        <v>348</v>
      </c>
      <c r="G145" s="1231" t="s">
        <v>830</v>
      </c>
      <c r="H145" s="541" t="s">
        <v>350</v>
      </c>
      <c r="I145" s="1221" t="s">
        <v>47</v>
      </c>
      <c r="J145" s="1221" t="s">
        <v>114</v>
      </c>
      <c r="K145" s="995">
        <f>VLOOKUP(I145,'[12]MATRIZ CALIFICACIÓN'!$B$10:$C$14,2,0)</f>
        <v>1</v>
      </c>
      <c r="L145" s="1405">
        <f>HLOOKUP(J145,'[12]MATRIZ CALIFICACIÓN'!$D$8:$F$9,2,0)</f>
        <v>2</v>
      </c>
      <c r="M145" s="995">
        <f>VALUE(CONCATENATE(K145,L145))</f>
        <v>12</v>
      </c>
      <c r="N145" s="923" t="str">
        <f>VLOOKUP(M145,'[13]MATRIZ CALIFICACIÓN'!$D$27:$E$69,2,0)</f>
        <v>BAJA</v>
      </c>
      <c r="O145" s="1076" t="s">
        <v>463</v>
      </c>
      <c r="P145" s="869" t="s">
        <v>106</v>
      </c>
      <c r="Q145" s="1059" t="s">
        <v>47</v>
      </c>
      <c r="R145" s="1061" t="s">
        <v>114</v>
      </c>
      <c r="S145" s="1064" t="s">
        <v>10</v>
      </c>
      <c r="T145" s="1421" t="s">
        <v>280</v>
      </c>
      <c r="U145" s="1007" t="s">
        <v>814</v>
      </c>
      <c r="V145" s="1164" t="s">
        <v>831</v>
      </c>
      <c r="W145" s="1457" t="s">
        <v>832</v>
      </c>
      <c r="X145" s="1172" t="s">
        <v>816</v>
      </c>
      <c r="Y145" s="837" t="s">
        <v>906</v>
      </c>
      <c r="Z145" s="837" t="s">
        <v>907</v>
      </c>
      <c r="AA145" s="1138" t="s">
        <v>908</v>
      </c>
      <c r="AB145" s="872">
        <v>1</v>
      </c>
      <c r="AC145" s="1527"/>
      <c r="AD145" s="884"/>
      <c r="AE145" s="884"/>
      <c r="AF145" s="1067"/>
      <c r="AG145" s="139"/>
      <c r="AH145" s="142"/>
      <c r="AI145" s="139"/>
      <c r="AJ145" s="142"/>
      <c r="AK145" s="839" t="s">
        <v>1110</v>
      </c>
      <c r="AL145" s="1561"/>
      <c r="AM145" s="139"/>
    </row>
    <row r="146" spans="1:39" ht="41.25" customHeight="1" x14ac:dyDescent="0.2">
      <c r="A146" s="1400"/>
      <c r="B146" s="946"/>
      <c r="C146" s="1037"/>
      <c r="D146" s="946"/>
      <c r="E146" s="965"/>
      <c r="F146" s="604" t="s">
        <v>352</v>
      </c>
      <c r="G146" s="1163"/>
      <c r="H146" s="1445" t="s">
        <v>340</v>
      </c>
      <c r="I146" s="1221"/>
      <c r="J146" s="1221"/>
      <c r="K146" s="996"/>
      <c r="L146" s="1406"/>
      <c r="M146" s="996"/>
      <c r="N146" s="924"/>
      <c r="O146" s="1455"/>
      <c r="P146" s="869"/>
      <c r="Q146" s="1059"/>
      <c r="R146" s="1061"/>
      <c r="S146" s="1064"/>
      <c r="T146" s="1421"/>
      <c r="U146" s="942"/>
      <c r="V146" s="1531"/>
      <c r="W146" s="1458"/>
      <c r="X146" s="1535"/>
      <c r="Y146" s="836"/>
      <c r="Z146" s="836"/>
      <c r="AA146" s="1136"/>
      <c r="AB146" s="905"/>
      <c r="AC146" s="836"/>
      <c r="AD146" s="836"/>
      <c r="AE146" s="1009"/>
      <c r="AF146" s="1009"/>
      <c r="AG146" s="140"/>
      <c r="AH146" s="143"/>
      <c r="AI146" s="140"/>
      <c r="AJ146" s="143"/>
      <c r="AK146" s="840"/>
      <c r="AL146" s="1562"/>
      <c r="AM146" s="140"/>
    </row>
    <row r="147" spans="1:39" ht="40.5" customHeight="1" x14ac:dyDescent="0.2">
      <c r="A147" s="1400"/>
      <c r="B147" s="946"/>
      <c r="C147" s="1037"/>
      <c r="D147" s="946"/>
      <c r="E147" s="965"/>
      <c r="F147" s="605" t="s">
        <v>353</v>
      </c>
      <c r="G147" s="1163"/>
      <c r="H147" s="1542"/>
      <c r="I147" s="1221"/>
      <c r="J147" s="1221"/>
      <c r="K147" s="996"/>
      <c r="L147" s="1406"/>
      <c r="M147" s="996"/>
      <c r="N147" s="924"/>
      <c r="O147" s="1455"/>
      <c r="P147" s="869"/>
      <c r="Q147" s="1059"/>
      <c r="R147" s="1061"/>
      <c r="S147" s="1064"/>
      <c r="T147" s="1421"/>
      <c r="U147" s="1006" t="s">
        <v>810</v>
      </c>
      <c r="V147" s="1532" t="s">
        <v>609</v>
      </c>
      <c r="W147" s="1458"/>
      <c r="X147" s="1138" t="s">
        <v>621</v>
      </c>
      <c r="Y147" s="874"/>
      <c r="Z147" s="874"/>
      <c r="AA147" s="1136"/>
      <c r="AB147" s="873"/>
      <c r="AC147" s="836"/>
      <c r="AD147" s="836"/>
      <c r="AE147" s="1009"/>
      <c r="AF147" s="1009"/>
      <c r="AG147" s="140"/>
      <c r="AH147" s="143"/>
      <c r="AI147" s="140"/>
      <c r="AJ147" s="143"/>
      <c r="AK147" s="840"/>
      <c r="AL147" s="1562"/>
      <c r="AM147" s="140"/>
    </row>
    <row r="148" spans="1:39" ht="20.25" customHeight="1" x14ac:dyDescent="0.2">
      <c r="A148" s="1400"/>
      <c r="B148" s="946"/>
      <c r="C148" s="1037"/>
      <c r="D148" s="946"/>
      <c r="E148" s="965"/>
      <c r="F148" s="1543" t="s">
        <v>354</v>
      </c>
      <c r="G148" s="1163"/>
      <c r="H148" s="1542"/>
      <c r="I148" s="1222"/>
      <c r="J148" s="1222"/>
      <c r="K148" s="996"/>
      <c r="L148" s="1406"/>
      <c r="M148" s="996"/>
      <c r="N148" s="924"/>
      <c r="O148" s="1455"/>
      <c r="P148" s="869"/>
      <c r="Q148" s="959"/>
      <c r="R148" s="1062"/>
      <c r="S148" s="1064"/>
      <c r="T148" s="1421"/>
      <c r="U148" s="1006"/>
      <c r="V148" s="1533"/>
      <c r="W148" s="1458"/>
      <c r="X148" s="1135"/>
      <c r="Y148" s="837" t="s">
        <v>892</v>
      </c>
      <c r="Z148" s="837" t="s">
        <v>916</v>
      </c>
      <c r="AA148" s="1136"/>
      <c r="AB148" s="872" t="s">
        <v>892</v>
      </c>
      <c r="AC148" s="836"/>
      <c r="AD148" s="836"/>
      <c r="AE148" s="1009"/>
      <c r="AF148" s="1009"/>
      <c r="AG148" s="140"/>
      <c r="AH148" s="143"/>
      <c r="AI148" s="140"/>
      <c r="AJ148" s="143"/>
      <c r="AK148" s="840"/>
      <c r="AL148" s="1562"/>
      <c r="AM148" s="140"/>
    </row>
    <row r="149" spans="1:39" ht="33" customHeight="1" thickBot="1" x14ac:dyDescent="0.25">
      <c r="A149" s="1400"/>
      <c r="B149" s="946"/>
      <c r="C149" s="1389"/>
      <c r="D149" s="946"/>
      <c r="E149" s="979"/>
      <c r="F149" s="1544"/>
      <c r="G149" s="1164"/>
      <c r="H149" s="1446"/>
      <c r="I149" s="1221"/>
      <c r="J149" s="1221"/>
      <c r="K149" s="997"/>
      <c r="L149" s="1407"/>
      <c r="M149" s="997"/>
      <c r="N149" s="1000"/>
      <c r="O149" s="1456"/>
      <c r="P149" s="870"/>
      <c r="Q149" s="1059"/>
      <c r="R149" s="1061"/>
      <c r="S149" s="1065"/>
      <c r="T149" s="1422"/>
      <c r="U149" s="1007"/>
      <c r="V149" s="1534"/>
      <c r="W149" s="1459"/>
      <c r="X149" s="1172"/>
      <c r="Y149" s="874"/>
      <c r="Z149" s="874"/>
      <c r="AA149" s="1137"/>
      <c r="AB149" s="873"/>
      <c r="AC149" s="838"/>
      <c r="AD149" s="838"/>
      <c r="AE149" s="1010"/>
      <c r="AF149" s="1010"/>
      <c r="AG149" s="141"/>
      <c r="AH149" s="144"/>
      <c r="AI149" s="141"/>
      <c r="AJ149" s="144"/>
      <c r="AK149" s="841"/>
      <c r="AL149" s="1571"/>
      <c r="AM149" s="141"/>
    </row>
    <row r="150" spans="1:39" ht="33" customHeight="1" x14ac:dyDescent="0.2">
      <c r="A150" s="1400"/>
      <c r="B150" s="946"/>
      <c r="C150" s="1036">
        <v>28</v>
      </c>
      <c r="D150" s="946"/>
      <c r="E150" s="978" t="s">
        <v>157</v>
      </c>
      <c r="F150" s="547" t="s">
        <v>276</v>
      </c>
      <c r="G150" s="899" t="s">
        <v>357</v>
      </c>
      <c r="H150" s="547" t="s">
        <v>340</v>
      </c>
      <c r="I150" s="1222" t="s">
        <v>47</v>
      </c>
      <c r="J150" s="550"/>
      <c r="K150" s="565"/>
      <c r="L150" s="581"/>
      <c r="M150" s="565"/>
      <c r="N150" s="923" t="str">
        <f t="shared" ref="N150" si="0">$N$135</f>
        <v>BAJA</v>
      </c>
      <c r="O150" s="1224" t="s">
        <v>833</v>
      </c>
      <c r="P150" s="869" t="s">
        <v>106</v>
      </c>
      <c r="Q150" s="1159" t="s">
        <v>47</v>
      </c>
      <c r="R150" s="1159" t="s">
        <v>114</v>
      </c>
      <c r="S150" s="1081" t="s">
        <v>10</v>
      </c>
      <c r="T150" s="1421" t="s">
        <v>808</v>
      </c>
      <c r="U150" s="1005" t="s">
        <v>809</v>
      </c>
      <c r="V150" s="1231" t="s">
        <v>834</v>
      </c>
      <c r="W150" s="1452" t="s">
        <v>627</v>
      </c>
      <c r="X150" s="1138" t="s">
        <v>812</v>
      </c>
      <c r="Y150" s="836" t="s">
        <v>906</v>
      </c>
      <c r="Z150" s="836" t="s">
        <v>911</v>
      </c>
      <c r="AA150" s="1135" t="s">
        <v>917</v>
      </c>
      <c r="AB150" s="872">
        <v>1</v>
      </c>
      <c r="AC150" s="521"/>
      <c r="AD150" s="517"/>
      <c r="AE150" s="518"/>
      <c r="AF150" s="540"/>
      <c r="AG150" s="201"/>
      <c r="AH150" s="200"/>
      <c r="AI150" s="201"/>
      <c r="AJ150" s="200"/>
      <c r="AK150" s="839" t="s">
        <v>1111</v>
      </c>
      <c r="AL150" s="516"/>
      <c r="AM150" s="201"/>
    </row>
    <row r="151" spans="1:39" ht="33" customHeight="1" x14ac:dyDescent="0.2">
      <c r="A151" s="1400"/>
      <c r="B151" s="946"/>
      <c r="C151" s="1037"/>
      <c r="D151" s="946"/>
      <c r="E151" s="965"/>
      <c r="F151" s="211" t="s">
        <v>342</v>
      </c>
      <c r="G151" s="899"/>
      <c r="H151" s="1081" t="s">
        <v>356</v>
      </c>
      <c r="I151" s="1415"/>
      <c r="J151" s="550"/>
      <c r="K151" s="565"/>
      <c r="L151" s="581"/>
      <c r="M151" s="565"/>
      <c r="N151" s="924"/>
      <c r="O151" s="1224"/>
      <c r="P151" s="869"/>
      <c r="Q151" s="1059"/>
      <c r="R151" s="1059"/>
      <c r="S151" s="1064"/>
      <c r="T151" s="1421"/>
      <c r="U151" s="1006"/>
      <c r="V151" s="1163"/>
      <c r="W151" s="1536"/>
      <c r="X151" s="1135"/>
      <c r="Y151" s="874"/>
      <c r="Z151" s="874"/>
      <c r="AA151" s="1136"/>
      <c r="AB151" s="905"/>
      <c r="AC151" s="521"/>
      <c r="AD151" s="517"/>
      <c r="AE151" s="518"/>
      <c r="AF151" s="540"/>
      <c r="AG151" s="201"/>
      <c r="AH151" s="200"/>
      <c r="AI151" s="201"/>
      <c r="AJ151" s="200"/>
      <c r="AK151" s="840"/>
      <c r="AL151" s="516"/>
      <c r="AM151" s="201"/>
    </row>
    <row r="152" spans="1:39" ht="33" customHeight="1" x14ac:dyDescent="0.2">
      <c r="A152" s="1400"/>
      <c r="B152" s="946"/>
      <c r="C152" s="1037"/>
      <c r="D152" s="946"/>
      <c r="E152" s="965"/>
      <c r="F152" s="211" t="s">
        <v>344</v>
      </c>
      <c r="G152" s="899"/>
      <c r="H152" s="1064"/>
      <c r="I152" s="1415"/>
      <c r="J152" s="550" t="s">
        <v>114</v>
      </c>
      <c r="K152" s="565"/>
      <c r="L152" s="581"/>
      <c r="M152" s="565"/>
      <c r="N152" s="924"/>
      <c r="O152" s="1224"/>
      <c r="P152" s="869"/>
      <c r="Q152" s="1059"/>
      <c r="R152" s="1059"/>
      <c r="S152" s="1064"/>
      <c r="T152" s="1421"/>
      <c r="U152" s="1006"/>
      <c r="V152" s="1164"/>
      <c r="W152" s="1536"/>
      <c r="X152" s="1172"/>
      <c r="Y152" s="837" t="s">
        <v>918</v>
      </c>
      <c r="Z152" s="837" t="s">
        <v>919</v>
      </c>
      <c r="AA152" s="1136"/>
      <c r="AB152" s="905"/>
      <c r="AC152" s="521"/>
      <c r="AD152" s="517"/>
      <c r="AE152" s="518"/>
      <c r="AF152" s="540"/>
      <c r="AG152" s="201"/>
      <c r="AH152" s="200"/>
      <c r="AI152" s="201"/>
      <c r="AJ152" s="200"/>
      <c r="AK152" s="840"/>
      <c r="AL152" s="516"/>
      <c r="AM152" s="201"/>
    </row>
    <row r="153" spans="1:39" ht="48.75" customHeight="1" x14ac:dyDescent="0.2">
      <c r="A153" s="1400"/>
      <c r="B153" s="946"/>
      <c r="C153" s="1037"/>
      <c r="D153" s="946"/>
      <c r="E153" s="965"/>
      <c r="F153" s="211" t="s">
        <v>345</v>
      </c>
      <c r="G153" s="899"/>
      <c r="H153" s="1064"/>
      <c r="I153" s="1415"/>
      <c r="J153" s="550"/>
      <c r="K153" s="565"/>
      <c r="L153" s="581"/>
      <c r="M153" s="565"/>
      <c r="N153" s="924"/>
      <c r="O153" s="1224"/>
      <c r="P153" s="869"/>
      <c r="Q153" s="959"/>
      <c r="R153" s="959"/>
      <c r="S153" s="1064"/>
      <c r="T153" s="1421"/>
      <c r="U153" s="1006" t="s">
        <v>810</v>
      </c>
      <c r="V153" s="1231" t="s">
        <v>609</v>
      </c>
      <c r="W153" s="1536"/>
      <c r="X153" s="1135" t="s">
        <v>621</v>
      </c>
      <c r="Y153" s="836"/>
      <c r="Z153" s="836"/>
      <c r="AA153" s="1136"/>
      <c r="AB153" s="905"/>
      <c r="AC153" s="521"/>
      <c r="AD153" s="517"/>
      <c r="AE153" s="518"/>
      <c r="AF153" s="540"/>
      <c r="AG153" s="201"/>
      <c r="AH153" s="200"/>
      <c r="AI153" s="201"/>
      <c r="AJ153" s="200"/>
      <c r="AK153" s="840"/>
      <c r="AL153" s="516"/>
      <c r="AM153" s="201"/>
    </row>
    <row r="154" spans="1:39" ht="48.75" customHeight="1" thickBot="1" x14ac:dyDescent="0.25">
      <c r="A154" s="1401"/>
      <c r="B154" s="947"/>
      <c r="C154" s="1038"/>
      <c r="D154" s="947"/>
      <c r="E154" s="966"/>
      <c r="F154" s="546" t="s">
        <v>346</v>
      </c>
      <c r="G154" s="900"/>
      <c r="H154" s="1064"/>
      <c r="I154" s="1416"/>
      <c r="J154" s="550"/>
      <c r="K154" s="565"/>
      <c r="L154" s="581"/>
      <c r="M154" s="565"/>
      <c r="N154" s="1000"/>
      <c r="O154" s="982"/>
      <c r="P154" s="870"/>
      <c r="Q154" s="959"/>
      <c r="R154" s="1205"/>
      <c r="S154" s="1212"/>
      <c r="T154" s="1421"/>
      <c r="U154" s="1008"/>
      <c r="V154" s="1499"/>
      <c r="W154" s="1537"/>
      <c r="X154" s="1513"/>
      <c r="Y154" s="838"/>
      <c r="Z154" s="838"/>
      <c r="AA154" s="1618"/>
      <c r="AB154" s="906"/>
      <c r="AC154" s="521"/>
      <c r="AD154" s="517"/>
      <c r="AE154" s="518"/>
      <c r="AF154" s="540"/>
      <c r="AG154" s="201"/>
      <c r="AH154" s="200"/>
      <c r="AI154" s="201"/>
      <c r="AJ154" s="200"/>
      <c r="AK154" s="841"/>
      <c r="AL154" s="516"/>
      <c r="AM154" s="201"/>
    </row>
    <row r="155" spans="1:39" ht="90" customHeight="1" x14ac:dyDescent="0.2">
      <c r="A155" s="948" t="s">
        <v>183</v>
      </c>
      <c r="B155" s="980" t="s">
        <v>681</v>
      </c>
      <c r="C155" s="1033">
        <v>29</v>
      </c>
      <c r="D155" s="945" t="s">
        <v>163</v>
      </c>
      <c r="E155" s="264" t="str">
        <f>'[14]MAPA DE RIESGOS '!E16</f>
        <v>PROCESOS/PROCEDIMIENTOS</v>
      </c>
      <c r="F155" s="575" t="str">
        <f>'[14]MAPA DE RIESGOS '!F16</f>
        <v>Voluntad del servidor público de beneficiar a un tercero o a si mismo</v>
      </c>
      <c r="G155" s="1430" t="s">
        <v>629</v>
      </c>
      <c r="H155" s="209" t="str">
        <f>'[14]MAPA DE RIESGOS '!H16</f>
        <v>Investigaciones y sanciones disciplinarias</v>
      </c>
      <c r="I155" s="1225" t="s">
        <v>30</v>
      </c>
      <c r="J155" s="1225" t="s">
        <v>113</v>
      </c>
      <c r="K155" s="1538">
        <f>'[14]MAPA DE RIESGOS '!K16</f>
        <v>1</v>
      </c>
      <c r="L155" s="1464">
        <f>'[14]MAPA DE RIESGOS '!L16</f>
        <v>1</v>
      </c>
      <c r="M155" s="1538">
        <f>'[14]MAPA DE RIESGOS '!M16</f>
        <v>11</v>
      </c>
      <c r="N155" s="1523" t="str">
        <f>'[14]MAPA DE RIESGOS '!N16</f>
        <v>BAJA</v>
      </c>
      <c r="O155" s="227" t="str">
        <f>'[14]MAPA DE RIESGOS '!O16</f>
        <v xml:space="preserve">Revisión de documentos soportes </v>
      </c>
      <c r="P155" s="980" t="str">
        <f>'[14]MAPA DE RIESGOS '!P16</f>
        <v>PREVENTIVO</v>
      </c>
      <c r="Q155" s="1225" t="s">
        <v>12</v>
      </c>
      <c r="R155" s="1404" t="str">
        <f>'[14]MAPA DE RIESGOS '!R16</f>
        <v>MODERADO (5)</v>
      </c>
      <c r="S155" s="1528" t="str">
        <f>'[14]MAPA DE RIESGOS '!S16</f>
        <v>BAJA</v>
      </c>
      <c r="T155" s="1077" t="s">
        <v>232</v>
      </c>
      <c r="U155" s="691" t="s">
        <v>1007</v>
      </c>
      <c r="V155" s="629" t="s">
        <v>1008</v>
      </c>
      <c r="W155" s="1514" t="str">
        <f>'[14]MAPA DE RIESGOS '!W16</f>
        <v>DIRECCIÓN ADMINISTRATIVA Y FINANCIREA / SUBDIRECCIÓN ADMINISTRATIVA</v>
      </c>
      <c r="X155" s="228" t="s">
        <v>359</v>
      </c>
      <c r="Y155" s="733" t="s">
        <v>363</v>
      </c>
      <c r="Z155" s="733" t="s">
        <v>998</v>
      </c>
      <c r="AA155" s="884" t="s">
        <v>999</v>
      </c>
      <c r="AB155" s="733">
        <v>0</v>
      </c>
      <c r="AC155" s="290"/>
      <c r="AD155" s="258"/>
      <c r="AE155" s="880"/>
      <c r="AF155" s="291"/>
      <c r="AG155" s="139"/>
      <c r="AH155" s="142"/>
      <c r="AI155" s="139"/>
      <c r="AJ155" s="142"/>
      <c r="AK155" s="839" t="s">
        <v>1096</v>
      </c>
      <c r="AL155" s="1561"/>
      <c r="AM155" s="139"/>
    </row>
    <row r="156" spans="1:39" ht="63" customHeight="1" x14ac:dyDescent="0.2">
      <c r="A156" s="949"/>
      <c r="B156" s="965"/>
      <c r="C156" s="1034"/>
      <c r="D156" s="946"/>
      <c r="E156" s="978" t="str">
        <f>'[14]MAPA DE RIESGOS '!E17</f>
        <v>PROCESOS/PROCEDIMIENTOS</v>
      </c>
      <c r="F156" s="957" t="str">
        <f>'[14]MAPA DE RIESGOS '!F17</f>
        <v>Omisión del debido proceso</v>
      </c>
      <c r="G156" s="1046"/>
      <c r="H156" s="210" t="str">
        <f>'[14]MAPA DE RIESGOS '!H17</f>
        <v xml:space="preserve">Reprocesos y desgaste administrativo  </v>
      </c>
      <c r="I156" s="1003"/>
      <c r="J156" s="1003"/>
      <c r="K156" s="1539"/>
      <c r="L156" s="1465"/>
      <c r="M156" s="1539"/>
      <c r="N156" s="1524"/>
      <c r="O156" s="1226" t="str">
        <f>'[14]MAPA DE RIESGOS '!O17</f>
        <v>Publicación de resultados de proceso de otorgamiento</v>
      </c>
      <c r="P156" s="965"/>
      <c r="Q156" s="1003"/>
      <c r="R156" s="1314"/>
      <c r="S156" s="1529"/>
      <c r="T156" s="869"/>
      <c r="U156" s="692" t="s">
        <v>1009</v>
      </c>
      <c r="V156" s="198" t="s">
        <v>1010</v>
      </c>
      <c r="W156" s="1515"/>
      <c r="X156" s="1493" t="s">
        <v>360</v>
      </c>
      <c r="Y156" s="188" t="s">
        <v>232</v>
      </c>
      <c r="Z156" s="188" t="s">
        <v>1000</v>
      </c>
      <c r="AA156" s="836"/>
      <c r="AB156" s="188" t="s">
        <v>1001</v>
      </c>
      <c r="AC156" s="1509"/>
      <c r="AD156" s="836"/>
      <c r="AE156" s="878"/>
      <c r="AF156" s="1138"/>
      <c r="AG156" s="140"/>
      <c r="AH156" s="143"/>
      <c r="AI156" s="140"/>
      <c r="AJ156" s="143"/>
      <c r="AK156" s="843"/>
      <c r="AL156" s="1562"/>
      <c r="AM156" s="140"/>
    </row>
    <row r="157" spans="1:39" ht="71.25" customHeight="1" thickBot="1" x14ac:dyDescent="0.25">
      <c r="A157" s="949"/>
      <c r="B157" s="965"/>
      <c r="C157" s="1035"/>
      <c r="D157" s="946"/>
      <c r="E157" s="979"/>
      <c r="F157" s="972"/>
      <c r="G157" s="1230"/>
      <c r="H157" s="576" t="str">
        <f>'[14]MAPA DE RIESGOS '!H18</f>
        <v>Afectación del clima laboral</v>
      </c>
      <c r="I157" s="1003"/>
      <c r="J157" s="1003"/>
      <c r="K157" s="1540"/>
      <c r="L157" s="1466"/>
      <c r="M157" s="1540"/>
      <c r="N157" s="1525"/>
      <c r="O157" s="1228"/>
      <c r="P157" s="979"/>
      <c r="Q157" s="1003"/>
      <c r="R157" s="1314"/>
      <c r="S157" s="1530"/>
      <c r="T157" s="870"/>
      <c r="U157" s="692" t="s">
        <v>1011</v>
      </c>
      <c r="V157" s="198" t="s">
        <v>1012</v>
      </c>
      <c r="W157" s="1516"/>
      <c r="X157" s="1495"/>
      <c r="Y157" s="188" t="s">
        <v>232</v>
      </c>
      <c r="Z157" s="188" t="s">
        <v>1002</v>
      </c>
      <c r="AA157" s="836"/>
      <c r="AB157" s="188">
        <v>0</v>
      </c>
      <c r="AC157" s="1526"/>
      <c r="AD157" s="874"/>
      <c r="AE157" s="889"/>
      <c r="AF157" s="1172"/>
      <c r="AG157" s="140"/>
      <c r="AH157" s="143"/>
      <c r="AI157" s="140"/>
      <c r="AJ157" s="143"/>
      <c r="AK157" s="845"/>
      <c r="AL157" s="1563"/>
      <c r="AM157" s="140"/>
    </row>
    <row r="158" spans="1:39" ht="119.25" customHeight="1" x14ac:dyDescent="0.2">
      <c r="A158" s="949"/>
      <c r="B158" s="965"/>
      <c r="C158" s="1034">
        <v>30</v>
      </c>
      <c r="D158" s="945" t="s">
        <v>163</v>
      </c>
      <c r="E158" s="545" t="s">
        <v>157</v>
      </c>
      <c r="F158" s="543" t="s">
        <v>361</v>
      </c>
      <c r="G158" s="1163" t="s">
        <v>835</v>
      </c>
      <c r="H158" s="543" t="s">
        <v>362</v>
      </c>
      <c r="I158" s="1313" t="s">
        <v>12</v>
      </c>
      <c r="J158" s="1040" t="s">
        <v>114</v>
      </c>
      <c r="K158" s="987">
        <f>VLOOKUP(I158,'[6]MATRIZ CALIFICACIÓN'!$B$10:$C$14,2,0)</f>
        <v>2</v>
      </c>
      <c r="L158" s="984">
        <f>HLOOKUP(J158,'[6]MATRIZ CALIFICACIÓN'!$D$8:$F$9,2,0)</f>
        <v>2</v>
      </c>
      <c r="M158" s="987">
        <f>VALUE(CONCATENATE(K158,L158))</f>
        <v>22</v>
      </c>
      <c r="N158" s="924" t="str">
        <f>VLOOKUP(M158,'[14]MATRIZ CALIFICACIÓN'!$D$27:$E$69,2,0)</f>
        <v>MODERADA</v>
      </c>
      <c r="O158" s="286" t="s">
        <v>579</v>
      </c>
      <c r="P158" s="869" t="s">
        <v>106</v>
      </c>
      <c r="Q158" s="1159" t="s">
        <v>47</v>
      </c>
      <c r="R158" s="1219" t="s">
        <v>113</v>
      </c>
      <c r="S158" s="1064" t="s">
        <v>10</v>
      </c>
      <c r="T158" s="868" t="s">
        <v>363</v>
      </c>
      <c r="U158" s="692" t="s">
        <v>1013</v>
      </c>
      <c r="V158" s="198" t="s">
        <v>1014</v>
      </c>
      <c r="W158" s="1453" t="s">
        <v>364</v>
      </c>
      <c r="X158" s="553" t="s">
        <v>592</v>
      </c>
      <c r="Y158" s="188" t="s">
        <v>584</v>
      </c>
      <c r="Z158" s="188" t="s">
        <v>1003</v>
      </c>
      <c r="AA158" s="836"/>
      <c r="AB158" s="188">
        <v>0</v>
      </c>
      <c r="AC158" s="288"/>
      <c r="AD158" s="287"/>
      <c r="AE158" s="1135"/>
      <c r="AF158" s="289"/>
      <c r="AG158" s="174"/>
      <c r="AH158" s="145"/>
      <c r="AI158" s="174"/>
      <c r="AJ158" s="145"/>
      <c r="AK158" s="842" t="s">
        <v>1085</v>
      </c>
      <c r="AL158" s="1559"/>
      <c r="AM158" s="174"/>
    </row>
    <row r="159" spans="1:39" ht="68.25" customHeight="1" x14ac:dyDescent="0.2">
      <c r="A159" s="949"/>
      <c r="B159" s="965"/>
      <c r="C159" s="1034"/>
      <c r="D159" s="946"/>
      <c r="E159" s="545" t="s">
        <v>157</v>
      </c>
      <c r="F159" s="552" t="s">
        <v>575</v>
      </c>
      <c r="G159" s="1163"/>
      <c r="H159" s="552" t="s">
        <v>577</v>
      </c>
      <c r="I159" s="1314"/>
      <c r="J159" s="1003"/>
      <c r="K159" s="987"/>
      <c r="L159" s="984"/>
      <c r="M159" s="987"/>
      <c r="N159" s="924"/>
      <c r="O159" s="230" t="s">
        <v>580</v>
      </c>
      <c r="P159" s="869"/>
      <c r="Q159" s="1059"/>
      <c r="R159" s="1061"/>
      <c r="S159" s="1064"/>
      <c r="T159" s="869"/>
      <c r="U159" s="672" t="s">
        <v>1015</v>
      </c>
      <c r="V159" s="743" t="s">
        <v>588</v>
      </c>
      <c r="W159" s="1453"/>
      <c r="X159" s="555" t="s">
        <v>593</v>
      </c>
      <c r="Y159" s="670" t="s">
        <v>584</v>
      </c>
      <c r="Z159" s="734" t="s">
        <v>1004</v>
      </c>
      <c r="AA159" s="836"/>
      <c r="AB159" s="734" t="s">
        <v>1005</v>
      </c>
      <c r="AC159" s="253"/>
      <c r="AD159" s="232"/>
      <c r="AE159" s="1135"/>
      <c r="AF159" s="229"/>
      <c r="AG159" s="140"/>
      <c r="AH159" s="143"/>
      <c r="AI159" s="140"/>
      <c r="AJ159" s="143"/>
      <c r="AK159" s="843"/>
      <c r="AL159" s="1559"/>
      <c r="AM159" s="140"/>
    </row>
    <row r="160" spans="1:39" ht="48" customHeight="1" x14ac:dyDescent="0.2">
      <c r="A160" s="949"/>
      <c r="B160" s="965"/>
      <c r="C160" s="1034"/>
      <c r="D160" s="946"/>
      <c r="E160" s="965" t="s">
        <v>158</v>
      </c>
      <c r="F160" s="1006" t="s">
        <v>576</v>
      </c>
      <c r="G160" s="1163"/>
      <c r="H160" s="1005" t="s">
        <v>578</v>
      </c>
      <c r="I160" s="1314"/>
      <c r="J160" s="1003"/>
      <c r="K160" s="987"/>
      <c r="L160" s="984"/>
      <c r="M160" s="987"/>
      <c r="N160" s="924"/>
      <c r="O160" s="230" t="s">
        <v>581</v>
      </c>
      <c r="P160" s="869"/>
      <c r="Q160" s="1059"/>
      <c r="R160" s="1061"/>
      <c r="S160" s="1064"/>
      <c r="T160" s="870"/>
      <c r="U160" s="687" t="s">
        <v>585</v>
      </c>
      <c r="V160" s="190" t="s">
        <v>589</v>
      </c>
      <c r="W160" s="1453"/>
      <c r="X160" s="555" t="s">
        <v>594</v>
      </c>
      <c r="Y160" s="188" t="s">
        <v>584</v>
      </c>
      <c r="Z160" s="735" t="s">
        <v>1002</v>
      </c>
      <c r="AA160" s="836"/>
      <c r="AB160" s="735">
        <v>0</v>
      </c>
      <c r="AC160" s="253"/>
      <c r="AD160" s="232"/>
      <c r="AE160" s="1135"/>
      <c r="AF160" s="229"/>
      <c r="AG160" s="140"/>
      <c r="AH160" s="143"/>
      <c r="AI160" s="140"/>
      <c r="AJ160" s="143"/>
      <c r="AK160" s="843"/>
      <c r="AL160" s="1559"/>
      <c r="AM160" s="140"/>
    </row>
    <row r="161" spans="1:39" ht="33" customHeight="1" x14ac:dyDescent="0.2">
      <c r="A161" s="949"/>
      <c r="B161" s="965"/>
      <c r="C161" s="1034"/>
      <c r="D161" s="946"/>
      <c r="E161" s="965"/>
      <c r="F161" s="1006"/>
      <c r="G161" s="1163"/>
      <c r="H161" s="1006"/>
      <c r="I161" s="1315"/>
      <c r="J161" s="951"/>
      <c r="K161" s="987"/>
      <c r="L161" s="984"/>
      <c r="M161" s="987"/>
      <c r="N161" s="924"/>
      <c r="O161" s="230" t="s">
        <v>582</v>
      </c>
      <c r="P161" s="869"/>
      <c r="Q161" s="959"/>
      <c r="R161" s="1062"/>
      <c r="S161" s="1064"/>
      <c r="T161" s="868" t="s">
        <v>584</v>
      </c>
      <c r="U161" s="687" t="s">
        <v>586</v>
      </c>
      <c r="V161" s="190" t="s">
        <v>590</v>
      </c>
      <c r="W161" s="1453"/>
      <c r="X161" s="1138" t="s">
        <v>359</v>
      </c>
      <c r="Y161" s="188" t="s">
        <v>584</v>
      </c>
      <c r="Z161" s="735" t="s">
        <v>1006</v>
      </c>
      <c r="AA161" s="836"/>
      <c r="AB161" s="735">
        <v>0</v>
      </c>
      <c r="AC161" s="1509"/>
      <c r="AD161" s="1511"/>
      <c r="AE161" s="1135"/>
      <c r="AF161" s="1138"/>
      <c r="AG161" s="140"/>
      <c r="AH161" s="143"/>
      <c r="AI161" s="140"/>
      <c r="AJ161" s="143"/>
      <c r="AK161" s="843"/>
      <c r="AL161" s="1559"/>
      <c r="AM161" s="140"/>
    </row>
    <row r="162" spans="1:39" ht="45" customHeight="1" thickBot="1" x14ac:dyDescent="0.25">
      <c r="A162" s="950"/>
      <c r="B162" s="966"/>
      <c r="C162" s="1034"/>
      <c r="D162" s="947"/>
      <c r="E162" s="966"/>
      <c r="F162" s="1008"/>
      <c r="G162" s="1163"/>
      <c r="H162" s="1008"/>
      <c r="I162" s="1315"/>
      <c r="J162" s="951"/>
      <c r="K162" s="987"/>
      <c r="L162" s="984"/>
      <c r="M162" s="987"/>
      <c r="N162" s="924"/>
      <c r="O162" s="231" t="s">
        <v>583</v>
      </c>
      <c r="P162" s="869"/>
      <c r="Q162" s="959"/>
      <c r="R162" s="1062"/>
      <c r="S162" s="1064"/>
      <c r="T162" s="871"/>
      <c r="U162" s="688" t="s">
        <v>587</v>
      </c>
      <c r="V162" s="190" t="s">
        <v>591</v>
      </c>
      <c r="W162" s="1517"/>
      <c r="X162" s="1135"/>
      <c r="Y162" s="188" t="s">
        <v>363</v>
      </c>
      <c r="Z162" s="735" t="s">
        <v>998</v>
      </c>
      <c r="AA162" s="838"/>
      <c r="AB162" s="735">
        <v>0</v>
      </c>
      <c r="AC162" s="1510"/>
      <c r="AD162" s="1512"/>
      <c r="AE162" s="1513"/>
      <c r="AF162" s="1513"/>
      <c r="AG162" s="141"/>
      <c r="AH162" s="144"/>
      <c r="AI162" s="141"/>
      <c r="AJ162" s="144"/>
      <c r="AK162" s="844"/>
      <c r="AL162" s="1564"/>
      <c r="AM162" s="141"/>
    </row>
    <row r="163" spans="1:39" ht="124.5" customHeight="1" x14ac:dyDescent="0.2">
      <c r="A163" s="948" t="s">
        <v>184</v>
      </c>
      <c r="B163" s="980" t="s">
        <v>634</v>
      </c>
      <c r="C163" s="973">
        <v>31</v>
      </c>
      <c r="D163" s="945" t="s">
        <v>164</v>
      </c>
      <c r="E163" s="980" t="s">
        <v>157</v>
      </c>
      <c r="F163" s="575" t="s">
        <v>356</v>
      </c>
      <c r="G163" s="1430" t="s">
        <v>682</v>
      </c>
      <c r="H163" s="197" t="s">
        <v>365</v>
      </c>
      <c r="I163" s="1225" t="s">
        <v>47</v>
      </c>
      <c r="J163" s="1225" t="s">
        <v>113</v>
      </c>
      <c r="K163" s="1426">
        <v>1</v>
      </c>
      <c r="L163" s="1486">
        <f>HLOOKUP(J163,'[6]MATRIZ CALIFICACIÓN'!$D$8:$F$9,2,0)</f>
        <v>1</v>
      </c>
      <c r="M163" s="1426">
        <f>VALUE(CONCATENATE(K163,L163))</f>
        <v>11</v>
      </c>
      <c r="N163" s="1492" t="s">
        <v>10</v>
      </c>
      <c r="O163" s="186" t="s">
        <v>836</v>
      </c>
      <c r="P163" s="980" t="s">
        <v>106</v>
      </c>
      <c r="Q163" s="1225" t="s">
        <v>47</v>
      </c>
      <c r="R163" s="1404" t="s">
        <v>113</v>
      </c>
      <c r="S163" s="1484" t="s">
        <v>10</v>
      </c>
      <c r="T163" s="609" t="s">
        <v>837</v>
      </c>
      <c r="U163" s="675" t="s">
        <v>479</v>
      </c>
      <c r="V163" s="204" t="s">
        <v>480</v>
      </c>
      <c r="W163" s="579" t="s">
        <v>428</v>
      </c>
      <c r="X163" s="520" t="s">
        <v>481</v>
      </c>
      <c r="Y163" s="749">
        <v>43151</v>
      </c>
      <c r="Z163" s="258" t="s">
        <v>893</v>
      </c>
      <c r="AA163" s="259" t="s">
        <v>894</v>
      </c>
      <c r="AB163" s="258" t="s">
        <v>895</v>
      </c>
      <c r="AC163" s="382"/>
      <c r="AD163" s="258"/>
      <c r="AE163" s="208"/>
      <c r="AF163" s="258"/>
      <c r="AG163" s="132"/>
      <c r="AH163" s="136"/>
      <c r="AI163" s="132"/>
      <c r="AJ163" s="136"/>
      <c r="AK163" s="839" t="s">
        <v>1097</v>
      </c>
      <c r="AL163" s="839"/>
      <c r="AM163" s="139"/>
    </row>
    <row r="164" spans="1:39" ht="43.5" customHeight="1" x14ac:dyDescent="0.2">
      <c r="A164" s="949"/>
      <c r="B164" s="965"/>
      <c r="C164" s="974"/>
      <c r="D164" s="946"/>
      <c r="E164" s="979"/>
      <c r="F164" s="576" t="s">
        <v>395</v>
      </c>
      <c r="G164" s="1046"/>
      <c r="H164" s="196" t="s">
        <v>476</v>
      </c>
      <c r="I164" s="1003"/>
      <c r="J164" s="1003"/>
      <c r="K164" s="1217"/>
      <c r="L164" s="1233"/>
      <c r="M164" s="1217"/>
      <c r="N164" s="1489"/>
      <c r="O164" s="1493" t="s">
        <v>478</v>
      </c>
      <c r="P164" s="965"/>
      <c r="Q164" s="1003"/>
      <c r="R164" s="1314"/>
      <c r="S164" s="1411"/>
      <c r="T164" s="1503" t="s">
        <v>837</v>
      </c>
      <c r="U164" s="1005" t="s">
        <v>482</v>
      </c>
      <c r="V164" s="1231" t="s">
        <v>480</v>
      </c>
      <c r="W164" s="1462" t="s">
        <v>428</v>
      </c>
      <c r="X164" s="1005" t="s">
        <v>483</v>
      </c>
      <c r="Y164" s="902">
        <v>43151</v>
      </c>
      <c r="Z164" s="1005" t="s">
        <v>896</v>
      </c>
      <c r="AA164" s="902" t="s">
        <v>897</v>
      </c>
      <c r="AB164" s="902" t="s">
        <v>895</v>
      </c>
      <c r="AC164" s="903"/>
      <c r="AD164" s="1005"/>
      <c r="AE164" s="1005"/>
      <c r="AF164" s="903"/>
      <c r="AG164" s="133"/>
      <c r="AH164" s="131"/>
      <c r="AI164" s="133"/>
      <c r="AJ164" s="131"/>
      <c r="AK164" s="843"/>
      <c r="AL164" s="843"/>
      <c r="AM164" s="140"/>
    </row>
    <row r="165" spans="1:39" ht="25.5" customHeight="1" x14ac:dyDescent="0.2">
      <c r="A165" s="949"/>
      <c r="B165" s="965"/>
      <c r="C165" s="974"/>
      <c r="D165" s="946"/>
      <c r="E165" s="978" t="s">
        <v>158</v>
      </c>
      <c r="F165" s="576" t="s">
        <v>404</v>
      </c>
      <c r="G165" s="1046"/>
      <c r="H165" s="1319" t="s">
        <v>274</v>
      </c>
      <c r="I165" s="1003"/>
      <c r="J165" s="1003"/>
      <c r="K165" s="1217"/>
      <c r="L165" s="1233"/>
      <c r="M165" s="1217"/>
      <c r="N165" s="1489"/>
      <c r="O165" s="1494"/>
      <c r="P165" s="965"/>
      <c r="Q165" s="1003"/>
      <c r="R165" s="1314"/>
      <c r="S165" s="1411"/>
      <c r="T165" s="1450"/>
      <c r="U165" s="1006"/>
      <c r="V165" s="1163"/>
      <c r="W165" s="1421"/>
      <c r="X165" s="1006"/>
      <c r="Y165" s="903"/>
      <c r="Z165" s="1006"/>
      <c r="AA165" s="903"/>
      <c r="AB165" s="903"/>
      <c r="AC165" s="903"/>
      <c r="AD165" s="1006"/>
      <c r="AE165" s="1006"/>
      <c r="AF165" s="903"/>
      <c r="AG165" s="133"/>
      <c r="AH165" s="131"/>
      <c r="AI165" s="133"/>
      <c r="AJ165" s="131"/>
      <c r="AK165" s="843"/>
      <c r="AL165" s="843"/>
      <c r="AM165" s="140"/>
    </row>
    <row r="166" spans="1:39" ht="21" customHeight="1" thickBot="1" x14ac:dyDescent="0.25">
      <c r="A166" s="949"/>
      <c r="B166" s="965"/>
      <c r="C166" s="974"/>
      <c r="D166" s="946"/>
      <c r="E166" s="965"/>
      <c r="F166" s="957" t="s">
        <v>412</v>
      </c>
      <c r="G166" s="1046"/>
      <c r="H166" s="967"/>
      <c r="I166" s="951"/>
      <c r="J166" s="951"/>
      <c r="K166" s="1217"/>
      <c r="L166" s="1233"/>
      <c r="M166" s="1217"/>
      <c r="N166" s="1489"/>
      <c r="O166" s="1494"/>
      <c r="P166" s="965"/>
      <c r="Q166" s="951"/>
      <c r="R166" s="1315"/>
      <c r="S166" s="1411"/>
      <c r="T166" s="1450"/>
      <c r="U166" s="1006"/>
      <c r="V166" s="1163"/>
      <c r="W166" s="1421"/>
      <c r="X166" s="1006"/>
      <c r="Y166" s="903"/>
      <c r="Z166" s="1006"/>
      <c r="AA166" s="903"/>
      <c r="AB166" s="903"/>
      <c r="AC166" s="903"/>
      <c r="AD166" s="1006"/>
      <c r="AE166" s="1006"/>
      <c r="AF166" s="903"/>
      <c r="AG166" s="133"/>
      <c r="AH166" s="131"/>
      <c r="AI166" s="133"/>
      <c r="AJ166" s="131"/>
      <c r="AK166" s="843"/>
      <c r="AL166" s="843"/>
      <c r="AM166" s="140"/>
    </row>
    <row r="167" spans="1:39" ht="22.5" customHeight="1" x14ac:dyDescent="0.2">
      <c r="A167" s="949"/>
      <c r="B167" s="965"/>
      <c r="C167" s="975"/>
      <c r="D167" s="972"/>
      <c r="E167" s="979"/>
      <c r="F167" s="972"/>
      <c r="G167" s="1230"/>
      <c r="H167" s="1483"/>
      <c r="I167" s="1003"/>
      <c r="J167" s="1003"/>
      <c r="K167" s="1427"/>
      <c r="L167" s="1487"/>
      <c r="M167" s="1427"/>
      <c r="N167" s="1490"/>
      <c r="O167" s="1495"/>
      <c r="P167" s="979"/>
      <c r="Q167" s="1003"/>
      <c r="R167" s="1314"/>
      <c r="S167" s="1485"/>
      <c r="T167" s="1451"/>
      <c r="U167" s="1007"/>
      <c r="V167" s="1164"/>
      <c r="W167" s="1422"/>
      <c r="X167" s="1007"/>
      <c r="Y167" s="1004"/>
      <c r="Z167" s="1007"/>
      <c r="AA167" s="1004"/>
      <c r="AB167" s="1004"/>
      <c r="AC167" s="1004"/>
      <c r="AD167" s="1007"/>
      <c r="AE167" s="1007"/>
      <c r="AF167" s="1004"/>
      <c r="AG167" s="132"/>
      <c r="AH167" s="136"/>
      <c r="AI167" s="132"/>
      <c r="AJ167" s="136"/>
      <c r="AK167" s="845"/>
      <c r="AL167" s="845"/>
      <c r="AM167" s="174"/>
    </row>
    <row r="168" spans="1:39" ht="140.25" customHeight="1" x14ac:dyDescent="0.2">
      <c r="A168" s="949"/>
      <c r="B168" s="965"/>
      <c r="C168" s="974">
        <v>32</v>
      </c>
      <c r="D168" s="946" t="s">
        <v>163</v>
      </c>
      <c r="E168" s="965" t="s">
        <v>156</v>
      </c>
      <c r="F168" s="591" t="s">
        <v>356</v>
      </c>
      <c r="G168" s="1046" t="s">
        <v>484</v>
      </c>
      <c r="H168" s="545" t="s">
        <v>365</v>
      </c>
      <c r="I168" s="952" t="s">
        <v>47</v>
      </c>
      <c r="J168" s="952" t="s">
        <v>113</v>
      </c>
      <c r="K168" s="1216">
        <v>1</v>
      </c>
      <c r="L168" s="1232">
        <f>HLOOKUP(J168,'[6]MATRIZ CALIFICACIÓN'!$D$8:$F$9,2,0)</f>
        <v>1</v>
      </c>
      <c r="M168" s="1216">
        <f>VALUE(CONCATENATE(K168,L168))</f>
        <v>11</v>
      </c>
      <c r="N168" s="1488" t="str">
        <f>VLOOKUP(M168,'[14]MATRIZ CALIFICACIÓN'!$D$27:$E$69,2,0)</f>
        <v>BAJA</v>
      </c>
      <c r="O168" s="380" t="s">
        <v>485</v>
      </c>
      <c r="P168" s="978" t="s">
        <v>106</v>
      </c>
      <c r="Q168" s="978" t="s">
        <v>47</v>
      </c>
      <c r="R168" s="978" t="s">
        <v>113</v>
      </c>
      <c r="S168" s="1491" t="s">
        <v>10</v>
      </c>
      <c r="T168" s="610" t="s">
        <v>837</v>
      </c>
      <c r="U168" s="543" t="s">
        <v>488</v>
      </c>
      <c r="V168" s="556" t="s">
        <v>480</v>
      </c>
      <c r="W168" s="578" t="s">
        <v>428</v>
      </c>
      <c r="X168" s="543" t="s">
        <v>481</v>
      </c>
      <c r="Y168" s="674">
        <v>43152</v>
      </c>
      <c r="Z168" s="680" t="s">
        <v>898</v>
      </c>
      <c r="AA168" s="676" t="s">
        <v>894</v>
      </c>
      <c r="AB168" s="697" t="s">
        <v>895</v>
      </c>
      <c r="AC168" s="383"/>
      <c r="AD168" s="358"/>
      <c r="AE168" s="360"/>
      <c r="AF168" s="359"/>
      <c r="AG168" s="133"/>
      <c r="AH168" s="131"/>
      <c r="AI168" s="133"/>
      <c r="AJ168" s="131"/>
      <c r="AK168" s="842" t="s">
        <v>1086</v>
      </c>
      <c r="AL168" s="842"/>
      <c r="AM168" s="140"/>
    </row>
    <row r="169" spans="1:39" ht="105.75" customHeight="1" x14ac:dyDescent="0.2">
      <c r="A169" s="949"/>
      <c r="B169" s="965"/>
      <c r="C169" s="974"/>
      <c r="D169" s="972"/>
      <c r="E169" s="965"/>
      <c r="F169" s="564" t="s">
        <v>395</v>
      </c>
      <c r="G169" s="1046"/>
      <c r="H169" s="592" t="s">
        <v>366</v>
      </c>
      <c r="I169" s="952"/>
      <c r="J169" s="952"/>
      <c r="K169" s="1217"/>
      <c r="L169" s="1233"/>
      <c r="M169" s="1217"/>
      <c r="N169" s="1489"/>
      <c r="O169" s="380" t="s">
        <v>486</v>
      </c>
      <c r="P169" s="965"/>
      <c r="Q169" s="965"/>
      <c r="R169" s="965"/>
      <c r="S169" s="1411"/>
      <c r="T169" s="610" t="s">
        <v>837</v>
      </c>
      <c r="U169" s="552" t="s">
        <v>489</v>
      </c>
      <c r="V169" s="557" t="s">
        <v>480</v>
      </c>
      <c r="W169" s="579" t="s">
        <v>428</v>
      </c>
      <c r="X169" s="552" t="s">
        <v>481</v>
      </c>
      <c r="Y169" s="750">
        <v>43152</v>
      </c>
      <c r="Z169" s="696" t="s">
        <v>899</v>
      </c>
      <c r="AA169" s="695" t="s">
        <v>894</v>
      </c>
      <c r="AB169" s="685" t="s">
        <v>895</v>
      </c>
      <c r="AC169" s="383"/>
      <c r="AD169" s="360"/>
      <c r="AE169" s="360"/>
      <c r="AF169" s="357"/>
      <c r="AG169" s="133"/>
      <c r="AH169" s="131"/>
      <c r="AI169" s="133"/>
      <c r="AJ169" s="131"/>
      <c r="AK169" s="843"/>
      <c r="AL169" s="843"/>
      <c r="AM169" s="140"/>
    </row>
    <row r="170" spans="1:39" ht="36" customHeight="1" x14ac:dyDescent="0.2">
      <c r="A170" s="949"/>
      <c r="B170" s="965"/>
      <c r="C170" s="974"/>
      <c r="D170" s="957" t="s">
        <v>165</v>
      </c>
      <c r="E170" s="965"/>
      <c r="F170" s="576" t="s">
        <v>404</v>
      </c>
      <c r="G170" s="1046"/>
      <c r="H170" s="978" t="s">
        <v>274</v>
      </c>
      <c r="I170" s="952"/>
      <c r="J170" s="952"/>
      <c r="K170" s="1217"/>
      <c r="L170" s="1233"/>
      <c r="M170" s="1217"/>
      <c r="N170" s="1489"/>
      <c r="O170" s="1226" t="s">
        <v>487</v>
      </c>
      <c r="P170" s="965"/>
      <c r="Q170" s="965"/>
      <c r="R170" s="965"/>
      <c r="S170" s="1411"/>
      <c r="T170" s="1503" t="s">
        <v>837</v>
      </c>
      <c r="U170" s="868" t="s">
        <v>838</v>
      </c>
      <c r="V170" s="1231" t="s">
        <v>480</v>
      </c>
      <c r="W170" s="1462" t="s">
        <v>428</v>
      </c>
      <c r="X170" s="918" t="s">
        <v>481</v>
      </c>
      <c r="Y170" s="894">
        <v>43152</v>
      </c>
      <c r="Z170" s="868" t="s">
        <v>900</v>
      </c>
      <c r="AA170" s="878" t="s">
        <v>894</v>
      </c>
      <c r="AB170" s="877" t="s">
        <v>895</v>
      </c>
      <c r="AC170" s="903"/>
      <c r="AD170" s="978"/>
      <c r="AE170" s="1005"/>
      <c r="AF170" s="1011"/>
      <c r="AG170" s="133"/>
      <c r="AH170" s="131"/>
      <c r="AI170" s="133"/>
      <c r="AJ170" s="131"/>
      <c r="AK170" s="843"/>
      <c r="AL170" s="843"/>
      <c r="AM170" s="140"/>
    </row>
    <row r="171" spans="1:39" ht="31.5" customHeight="1" x14ac:dyDescent="0.2">
      <c r="A171" s="949"/>
      <c r="B171" s="965"/>
      <c r="C171" s="974"/>
      <c r="D171" s="946"/>
      <c r="E171" s="965"/>
      <c r="F171" s="957" t="s">
        <v>412</v>
      </c>
      <c r="G171" s="1046"/>
      <c r="H171" s="965"/>
      <c r="I171" s="952"/>
      <c r="J171" s="952"/>
      <c r="K171" s="1217"/>
      <c r="L171" s="1233"/>
      <c r="M171" s="1217"/>
      <c r="N171" s="1489"/>
      <c r="O171" s="1227"/>
      <c r="P171" s="965"/>
      <c r="Q171" s="965"/>
      <c r="R171" s="965"/>
      <c r="S171" s="1411"/>
      <c r="T171" s="1450"/>
      <c r="U171" s="869"/>
      <c r="V171" s="1163"/>
      <c r="W171" s="1421"/>
      <c r="X171" s="919"/>
      <c r="Y171" s="895"/>
      <c r="Z171" s="869"/>
      <c r="AA171" s="878"/>
      <c r="AB171" s="878"/>
      <c r="AC171" s="903"/>
      <c r="AD171" s="965"/>
      <c r="AE171" s="1006"/>
      <c r="AF171" s="1009"/>
      <c r="AG171" s="133"/>
      <c r="AH171" s="131"/>
      <c r="AI171" s="133"/>
      <c r="AJ171" s="131"/>
      <c r="AK171" s="843"/>
      <c r="AL171" s="843"/>
      <c r="AM171" s="140"/>
    </row>
    <row r="172" spans="1:39" ht="15.75" customHeight="1" thickBot="1" x14ac:dyDescent="0.25">
      <c r="A172" s="949"/>
      <c r="B172" s="965"/>
      <c r="C172" s="974"/>
      <c r="D172" s="946"/>
      <c r="E172" s="965"/>
      <c r="F172" s="946"/>
      <c r="G172" s="1046"/>
      <c r="H172" s="965"/>
      <c r="I172" s="952"/>
      <c r="J172" s="952"/>
      <c r="K172" s="1218"/>
      <c r="L172" s="1234"/>
      <c r="M172" s="1218"/>
      <c r="N172" s="1489"/>
      <c r="O172" s="1228"/>
      <c r="P172" s="965"/>
      <c r="Q172" s="965"/>
      <c r="R172" s="965"/>
      <c r="S172" s="1411"/>
      <c r="T172" s="1451"/>
      <c r="U172" s="870"/>
      <c r="V172" s="1164"/>
      <c r="W172" s="1422"/>
      <c r="X172" s="1502"/>
      <c r="Y172" s="896"/>
      <c r="Z172" s="870"/>
      <c r="AA172" s="889"/>
      <c r="AB172" s="889"/>
      <c r="AC172" s="903"/>
      <c r="AD172" s="965"/>
      <c r="AE172" s="1006"/>
      <c r="AF172" s="1009"/>
      <c r="AG172" s="134"/>
      <c r="AH172" s="138"/>
      <c r="AI172" s="134"/>
      <c r="AJ172" s="138"/>
      <c r="AK172" s="843"/>
      <c r="AL172" s="843"/>
      <c r="AM172" s="140"/>
    </row>
    <row r="173" spans="1:39" ht="77.25" customHeight="1" x14ac:dyDescent="0.2">
      <c r="A173" s="949"/>
      <c r="B173" s="965"/>
      <c r="C173" s="975"/>
      <c r="D173" s="972"/>
      <c r="E173" s="979"/>
      <c r="F173" s="972"/>
      <c r="G173" s="1230"/>
      <c r="H173" s="979"/>
      <c r="I173" s="1040"/>
      <c r="J173" s="1040"/>
      <c r="K173" s="297"/>
      <c r="L173" s="298"/>
      <c r="M173" s="297"/>
      <c r="N173" s="1490"/>
      <c r="O173" s="381" t="s">
        <v>478</v>
      </c>
      <c r="P173" s="979"/>
      <c r="Q173" s="979"/>
      <c r="R173" s="979"/>
      <c r="S173" s="1485"/>
      <c r="T173" s="608" t="s">
        <v>837</v>
      </c>
      <c r="U173" s="648" t="s">
        <v>490</v>
      </c>
      <c r="V173" s="647" t="s">
        <v>480</v>
      </c>
      <c r="W173" s="554" t="s">
        <v>428</v>
      </c>
      <c r="X173" s="198" t="s">
        <v>483</v>
      </c>
      <c r="Y173" s="750">
        <v>43152</v>
      </c>
      <c r="Z173" s="686" t="s">
        <v>901</v>
      </c>
      <c r="AA173" s="695" t="s">
        <v>894</v>
      </c>
      <c r="AB173" s="697" t="s">
        <v>902</v>
      </c>
      <c r="AC173" s="1004"/>
      <c r="AD173" s="979"/>
      <c r="AE173" s="1007"/>
      <c r="AF173" s="1012"/>
      <c r="AG173" s="132"/>
      <c r="AH173" s="136"/>
      <c r="AI173" s="132"/>
      <c r="AJ173" s="136"/>
      <c r="AK173" s="845"/>
      <c r="AL173" s="845"/>
      <c r="AM173" s="174"/>
    </row>
    <row r="174" spans="1:39" ht="78" customHeight="1" x14ac:dyDescent="0.2">
      <c r="A174" s="949"/>
      <c r="B174" s="965"/>
      <c r="C174" s="1034">
        <v>33</v>
      </c>
      <c r="D174" s="957" t="s">
        <v>163</v>
      </c>
      <c r="E174" s="978" t="s">
        <v>157</v>
      </c>
      <c r="F174" s="564" t="s">
        <v>356</v>
      </c>
      <c r="G174" s="1046" t="s">
        <v>491</v>
      </c>
      <c r="H174" s="582" t="s">
        <v>365</v>
      </c>
      <c r="I174" s="1223" t="s">
        <v>47</v>
      </c>
      <c r="J174" s="1223" t="s">
        <v>113</v>
      </c>
      <c r="K174" s="1411">
        <f>VLOOKUP(I174,'[12]MATRIZ CALIFICACIÓN'!$B$10:$C$14,2,0)</f>
        <v>1</v>
      </c>
      <c r="L174" s="1412">
        <f>HLOOKUP(J174,'[12]MATRIZ CALIFICACIÓN'!$D$8:$F$9,2,0)</f>
        <v>1</v>
      </c>
      <c r="M174" s="1411">
        <f>VALUE(CONCATENATE(K174,L174))</f>
        <v>11</v>
      </c>
      <c r="N174" s="1489" t="str">
        <f>VLOOKUP(M174,'[13]MATRIZ CALIFICACIÓN'!$D$27:$E$69,2,0)</f>
        <v>BAJA</v>
      </c>
      <c r="O174" s="564" t="s">
        <v>492</v>
      </c>
      <c r="P174" s="978" t="s">
        <v>106</v>
      </c>
      <c r="Q174" s="1223" t="s">
        <v>47</v>
      </c>
      <c r="R174" s="1223" t="s">
        <v>113</v>
      </c>
      <c r="S174" s="1411" t="s">
        <v>10</v>
      </c>
      <c r="T174" s="649" t="s">
        <v>837</v>
      </c>
      <c r="U174" s="650" t="s">
        <v>494</v>
      </c>
      <c r="V174" s="646" t="s">
        <v>480</v>
      </c>
      <c r="W174" s="578" t="s">
        <v>428</v>
      </c>
      <c r="X174" s="543" t="s">
        <v>481</v>
      </c>
      <c r="Y174" s="674">
        <v>43153</v>
      </c>
      <c r="Z174" s="671" t="s">
        <v>903</v>
      </c>
      <c r="AA174" s="676" t="s">
        <v>894</v>
      </c>
      <c r="AB174" s="697" t="s">
        <v>895</v>
      </c>
      <c r="AC174" s="660"/>
      <c r="AD174" s="662"/>
      <c r="AE174" s="665"/>
      <c r="AF174" s="660"/>
      <c r="AG174" s="385"/>
      <c r="AH174" s="131"/>
      <c r="AI174" s="133"/>
      <c r="AJ174" s="131"/>
      <c r="AK174" s="842" t="s">
        <v>1087</v>
      </c>
      <c r="AL174" s="843"/>
      <c r="AM174" s="174"/>
    </row>
    <row r="175" spans="1:39" ht="97.5" customHeight="1" x14ac:dyDescent="0.2">
      <c r="A175" s="949"/>
      <c r="B175" s="965"/>
      <c r="C175" s="1034"/>
      <c r="D175" s="946"/>
      <c r="E175" s="979"/>
      <c r="F175" s="576" t="s">
        <v>395</v>
      </c>
      <c r="G175" s="1046"/>
      <c r="H175" s="196" t="s">
        <v>476</v>
      </c>
      <c r="I175" s="1221"/>
      <c r="J175" s="1221"/>
      <c r="K175" s="1411"/>
      <c r="L175" s="1412"/>
      <c r="M175" s="1411"/>
      <c r="N175" s="1489"/>
      <c r="O175" s="576" t="s">
        <v>493</v>
      </c>
      <c r="P175" s="965"/>
      <c r="Q175" s="1221"/>
      <c r="R175" s="1221"/>
      <c r="S175" s="1411"/>
      <c r="T175" s="611" t="s">
        <v>837</v>
      </c>
      <c r="U175" s="551" t="s">
        <v>840</v>
      </c>
      <c r="V175" s="557" t="s">
        <v>480</v>
      </c>
      <c r="W175" s="558" t="s">
        <v>428</v>
      </c>
      <c r="X175" s="552" t="s">
        <v>842</v>
      </c>
      <c r="Y175" s="628">
        <v>43153</v>
      </c>
      <c r="Z175" s="695" t="s">
        <v>904</v>
      </c>
      <c r="AA175" s="676" t="s">
        <v>894</v>
      </c>
      <c r="AB175" s="673" t="s">
        <v>895</v>
      </c>
      <c r="AC175" s="383"/>
      <c r="AD175" s="658"/>
      <c r="AE175" s="205"/>
      <c r="AF175" s="660"/>
      <c r="AG175" s="384"/>
      <c r="AH175" s="131"/>
      <c r="AI175" s="133"/>
      <c r="AJ175" s="131"/>
      <c r="AK175" s="843"/>
      <c r="AL175" s="843"/>
      <c r="AM175" s="140"/>
    </row>
    <row r="176" spans="1:39" ht="48.75" customHeight="1" x14ac:dyDescent="0.2">
      <c r="A176" s="949"/>
      <c r="B176" s="965"/>
      <c r="C176" s="1034"/>
      <c r="D176" s="946"/>
      <c r="E176" s="978" t="s">
        <v>158</v>
      </c>
      <c r="F176" s="576" t="s">
        <v>404</v>
      </c>
      <c r="G176" s="1046"/>
      <c r="H176" s="957" t="s">
        <v>274</v>
      </c>
      <c r="I176" s="1221"/>
      <c r="J176" s="1221"/>
      <c r="K176" s="1411"/>
      <c r="L176" s="1412"/>
      <c r="M176" s="1411"/>
      <c r="N176" s="1489"/>
      <c r="O176" s="946" t="s">
        <v>839</v>
      </c>
      <c r="P176" s="965"/>
      <c r="Q176" s="1221"/>
      <c r="R176" s="1221"/>
      <c r="S176" s="1411"/>
      <c r="T176" s="1572" t="s">
        <v>837</v>
      </c>
      <c r="U176" s="978" t="s">
        <v>495</v>
      </c>
      <c r="V176" s="1231" t="s">
        <v>480</v>
      </c>
      <c r="W176" s="1462" t="s">
        <v>428</v>
      </c>
      <c r="X176" s="958" t="s">
        <v>841</v>
      </c>
      <c r="Y176" s="1619">
        <v>43153</v>
      </c>
      <c r="Z176" s="837" t="s">
        <v>905</v>
      </c>
      <c r="AA176" s="836" t="s">
        <v>894</v>
      </c>
      <c r="AB176" s="878" t="s">
        <v>895</v>
      </c>
      <c r="AC176" s="902"/>
      <c r="AD176" s="978"/>
      <c r="AE176" s="1005"/>
      <c r="AF176" s="1009"/>
      <c r="AG176" s="385"/>
      <c r="AH176" s="131"/>
      <c r="AI176" s="133"/>
      <c r="AJ176" s="131"/>
      <c r="AK176" s="843"/>
      <c r="AL176" s="843"/>
      <c r="AM176" s="140"/>
    </row>
    <row r="177" spans="1:39" ht="62.25" customHeight="1" thickBot="1" x14ac:dyDescent="0.25">
      <c r="A177" s="949"/>
      <c r="B177" s="965"/>
      <c r="C177" s="1034"/>
      <c r="D177" s="947"/>
      <c r="E177" s="966"/>
      <c r="F177" s="606" t="s">
        <v>342</v>
      </c>
      <c r="G177" s="1046"/>
      <c r="H177" s="946"/>
      <c r="I177" s="1222"/>
      <c r="J177" s="1222"/>
      <c r="K177" s="1411"/>
      <c r="L177" s="1412"/>
      <c r="M177" s="1411"/>
      <c r="N177" s="1489"/>
      <c r="O177" s="947"/>
      <c r="P177" s="966"/>
      <c r="Q177" s="1222"/>
      <c r="R177" s="1222"/>
      <c r="S177" s="1411"/>
      <c r="T177" s="1573"/>
      <c r="U177" s="966"/>
      <c r="V177" s="1499"/>
      <c r="W177" s="1574"/>
      <c r="X177" s="922"/>
      <c r="Y177" s="1620"/>
      <c r="Z177" s="838"/>
      <c r="AA177" s="838"/>
      <c r="AB177" s="879"/>
      <c r="AC177" s="904"/>
      <c r="AD177" s="966"/>
      <c r="AE177" s="1008"/>
      <c r="AF177" s="1010"/>
      <c r="AG177" s="719"/>
      <c r="AH177" s="138"/>
      <c r="AI177" s="134"/>
      <c r="AJ177" s="138"/>
      <c r="AK177" s="844"/>
      <c r="AL177" s="844"/>
      <c r="AM177" s="199"/>
    </row>
    <row r="178" spans="1:39" ht="54" customHeight="1" x14ac:dyDescent="0.2">
      <c r="A178" s="948" t="s">
        <v>186</v>
      </c>
      <c r="B178" s="945" t="s">
        <v>635</v>
      </c>
      <c r="C178" s="973">
        <v>34</v>
      </c>
      <c r="D178" s="945" t="s">
        <v>165</v>
      </c>
      <c r="E178" s="980" t="s">
        <v>157</v>
      </c>
      <c r="F178" s="575" t="s">
        <v>367</v>
      </c>
      <c r="G178" s="1265" t="s">
        <v>368</v>
      </c>
      <c r="H178" s="264" t="s">
        <v>369</v>
      </c>
      <c r="I178" s="1225" t="s">
        <v>47</v>
      </c>
      <c r="J178" s="1225" t="s">
        <v>115</v>
      </c>
      <c r="K178" s="986">
        <f>VLOOKUP(I178,'[15]MATRIZ CALIFICACIÓN'!$B$10:$C$14,2,0)</f>
        <v>1</v>
      </c>
      <c r="L178" s="1039">
        <f>HLOOKUP(J178,'[15]MATRIZ CALIFICACIÓN'!$D$8:$F$9,2,0)</f>
        <v>3</v>
      </c>
      <c r="M178" s="986">
        <f>VALUE(CONCATENATE(K178,L178))</f>
        <v>13</v>
      </c>
      <c r="N178" s="1210" t="str">
        <f>VLOOKUP(M178,'[15]MATRIZ CALIFICACIÓN'!$D$27:$E$69,2,0)</f>
        <v>MODERADA</v>
      </c>
      <c r="O178" s="1238" t="s">
        <v>1076</v>
      </c>
      <c r="P178" s="1077" t="s">
        <v>106</v>
      </c>
      <c r="Q178" s="1058" t="s">
        <v>12</v>
      </c>
      <c r="R178" s="1060" t="s">
        <v>114</v>
      </c>
      <c r="S178" s="1064" t="s">
        <v>10</v>
      </c>
      <c r="T178" s="1450">
        <v>43281</v>
      </c>
      <c r="U178" s="1006" t="s">
        <v>843</v>
      </c>
      <c r="V178" s="1086" t="s">
        <v>844</v>
      </c>
      <c r="W178" s="1496" t="s">
        <v>607</v>
      </c>
      <c r="X178" s="1504" t="s">
        <v>845</v>
      </c>
      <c r="Y178" s="1174">
        <v>43220</v>
      </c>
      <c r="Z178" s="836" t="s">
        <v>945</v>
      </c>
      <c r="AA178" s="1134" t="s">
        <v>848</v>
      </c>
      <c r="AB178" s="905">
        <v>0.3</v>
      </c>
      <c r="AC178" s="932"/>
      <c r="AD178" s="836"/>
      <c r="AE178" s="1088"/>
      <c r="AF178" s="905"/>
      <c r="AG178" s="174"/>
      <c r="AH178" s="145"/>
      <c r="AI178" s="174"/>
      <c r="AJ178" s="145"/>
      <c r="AK178" s="851" t="s">
        <v>1098</v>
      </c>
      <c r="AL178" s="1561"/>
      <c r="AM178" s="139"/>
    </row>
    <row r="179" spans="1:39" ht="60" customHeight="1" x14ac:dyDescent="0.2">
      <c r="A179" s="949"/>
      <c r="B179" s="946"/>
      <c r="C179" s="974"/>
      <c r="D179" s="946"/>
      <c r="E179" s="979"/>
      <c r="F179" s="576" t="s">
        <v>371</v>
      </c>
      <c r="G179" s="1041"/>
      <c r="H179" s="978" t="s">
        <v>372</v>
      </c>
      <c r="I179" s="1003"/>
      <c r="J179" s="1003"/>
      <c r="K179" s="987"/>
      <c r="L179" s="984"/>
      <c r="M179" s="987"/>
      <c r="N179" s="924"/>
      <c r="O179" s="939"/>
      <c r="P179" s="869"/>
      <c r="Q179" s="1059"/>
      <c r="R179" s="1061"/>
      <c r="S179" s="1064"/>
      <c r="T179" s="1450"/>
      <c r="U179" s="1006"/>
      <c r="V179" s="1086"/>
      <c r="W179" s="1497"/>
      <c r="X179" s="937"/>
      <c r="Y179" s="1174"/>
      <c r="Z179" s="836"/>
      <c r="AA179" s="921"/>
      <c r="AB179" s="905"/>
      <c r="AC179" s="932"/>
      <c r="AD179" s="836"/>
      <c r="AE179" s="1088"/>
      <c r="AF179" s="905"/>
      <c r="AG179" s="140"/>
      <c r="AH179" s="143"/>
      <c r="AI179" s="140"/>
      <c r="AJ179" s="143"/>
      <c r="AK179" s="852"/>
      <c r="AL179" s="1562"/>
      <c r="AM179" s="140"/>
    </row>
    <row r="180" spans="1:39" ht="63.75" customHeight="1" x14ac:dyDescent="0.2">
      <c r="A180" s="949"/>
      <c r="B180" s="946"/>
      <c r="C180" s="974"/>
      <c r="D180" s="946"/>
      <c r="E180" s="978" t="s">
        <v>160</v>
      </c>
      <c r="F180" s="576" t="s">
        <v>373</v>
      </c>
      <c r="G180" s="1041"/>
      <c r="H180" s="965"/>
      <c r="I180" s="1003"/>
      <c r="J180" s="1003"/>
      <c r="K180" s="987"/>
      <c r="L180" s="984"/>
      <c r="M180" s="987"/>
      <c r="N180" s="924"/>
      <c r="O180" s="939"/>
      <c r="P180" s="869"/>
      <c r="Q180" s="1059"/>
      <c r="R180" s="1061"/>
      <c r="S180" s="1064"/>
      <c r="T180" s="1450"/>
      <c r="U180" s="1006"/>
      <c r="V180" s="1086"/>
      <c r="W180" s="1497"/>
      <c r="X180" s="937"/>
      <c r="Y180" s="1174"/>
      <c r="Z180" s="836"/>
      <c r="AA180" s="921"/>
      <c r="AB180" s="905"/>
      <c r="AC180" s="932"/>
      <c r="AD180" s="836"/>
      <c r="AE180" s="1088"/>
      <c r="AF180" s="905"/>
      <c r="AG180" s="140"/>
      <c r="AH180" s="143"/>
      <c r="AI180" s="140"/>
      <c r="AJ180" s="143"/>
      <c r="AK180" s="852"/>
      <c r="AL180" s="1562"/>
      <c r="AM180" s="140"/>
    </row>
    <row r="181" spans="1:39" ht="114" customHeight="1" x14ac:dyDescent="0.2">
      <c r="A181" s="949"/>
      <c r="B181" s="946"/>
      <c r="C181" s="975"/>
      <c r="D181" s="946"/>
      <c r="E181" s="979"/>
      <c r="F181" s="576" t="s">
        <v>374</v>
      </c>
      <c r="G181" s="1041"/>
      <c r="H181" s="979"/>
      <c r="I181" s="1003"/>
      <c r="J181" s="1003"/>
      <c r="K181" s="988"/>
      <c r="L181" s="985"/>
      <c r="M181" s="988"/>
      <c r="N181" s="1000"/>
      <c r="O181" s="940"/>
      <c r="P181" s="870"/>
      <c r="Q181" s="1059"/>
      <c r="R181" s="1061"/>
      <c r="S181" s="1065"/>
      <c r="T181" s="1451"/>
      <c r="U181" s="1007"/>
      <c r="V181" s="1158"/>
      <c r="W181" s="1498"/>
      <c r="X181" s="938"/>
      <c r="Y181" s="1175"/>
      <c r="Z181" s="874"/>
      <c r="AA181" s="1032"/>
      <c r="AB181" s="873"/>
      <c r="AC181" s="933"/>
      <c r="AD181" s="874"/>
      <c r="AE181" s="1093"/>
      <c r="AF181" s="873"/>
      <c r="AG181" s="140"/>
      <c r="AH181" s="143"/>
      <c r="AI181" s="140"/>
      <c r="AJ181" s="143"/>
      <c r="AK181" s="860"/>
      <c r="AL181" s="1563"/>
      <c r="AM181" s="140"/>
    </row>
    <row r="182" spans="1:39" ht="70.5" customHeight="1" x14ac:dyDescent="0.2">
      <c r="A182" s="949"/>
      <c r="B182" s="946"/>
      <c r="C182" s="976">
        <v>35</v>
      </c>
      <c r="D182" s="946"/>
      <c r="E182" s="978" t="s">
        <v>157</v>
      </c>
      <c r="F182" s="576" t="s">
        <v>371</v>
      </c>
      <c r="G182" s="1045" t="s">
        <v>375</v>
      </c>
      <c r="H182" s="196" t="s">
        <v>376</v>
      </c>
      <c r="I182" s="1003" t="s">
        <v>47</v>
      </c>
      <c r="J182" s="1003" t="s">
        <v>115</v>
      </c>
      <c r="K182" s="1206">
        <f>VLOOKUP(I182,'[6]MATRIZ CALIFICACIÓN'!$B$10:$C$14,2,0)</f>
        <v>1</v>
      </c>
      <c r="L182" s="983">
        <f>HLOOKUP(J182,'[6]MATRIZ CALIFICACIÓN'!$D$8:$F$9,2,0)</f>
        <v>3</v>
      </c>
      <c r="M182" s="1206">
        <f>VALUE(CONCATENATE(K182,L182))</f>
        <v>13</v>
      </c>
      <c r="N182" s="923" t="str">
        <f>VLOOKUP(M182,'[15]MATRIZ CALIFICACIÓN'!$D$27:$E$69,2,0)</f>
        <v>MODERADA</v>
      </c>
      <c r="O182" s="923" t="s">
        <v>377</v>
      </c>
      <c r="P182" s="868" t="s">
        <v>106</v>
      </c>
      <c r="Q182" s="1059" t="s">
        <v>47</v>
      </c>
      <c r="R182" s="1061" t="s">
        <v>114</v>
      </c>
      <c r="S182" s="1081" t="s">
        <v>10</v>
      </c>
      <c r="T182" s="1450">
        <v>43281</v>
      </c>
      <c r="U182" s="869" t="s">
        <v>846</v>
      </c>
      <c r="V182" s="899" t="s">
        <v>847</v>
      </c>
      <c r="W182" s="1088" t="s">
        <v>848</v>
      </c>
      <c r="X182" s="937" t="s">
        <v>849</v>
      </c>
      <c r="Y182" s="1171">
        <v>43220</v>
      </c>
      <c r="Z182" s="878" t="s">
        <v>946</v>
      </c>
      <c r="AA182" s="1056" t="s">
        <v>848</v>
      </c>
      <c r="AB182" s="1021">
        <v>0.25</v>
      </c>
      <c r="AC182" s="835"/>
      <c r="AD182" s="835"/>
      <c r="AE182" s="878"/>
      <c r="AF182" s="835"/>
      <c r="AG182" s="174"/>
      <c r="AH182" s="145"/>
      <c r="AI182" s="174"/>
      <c r="AJ182" s="145"/>
      <c r="AK182" s="852" t="s">
        <v>1099</v>
      </c>
      <c r="AL182" s="1562"/>
      <c r="AM182" s="174"/>
    </row>
    <row r="183" spans="1:39" ht="72" customHeight="1" x14ac:dyDescent="0.2">
      <c r="A183" s="949"/>
      <c r="B183" s="946"/>
      <c r="C183" s="974"/>
      <c r="D183" s="972"/>
      <c r="E183" s="979"/>
      <c r="F183" s="576" t="s">
        <v>373</v>
      </c>
      <c r="G183" s="1046"/>
      <c r="H183" s="196" t="s">
        <v>378</v>
      </c>
      <c r="I183" s="1003"/>
      <c r="J183" s="1003"/>
      <c r="K183" s="987"/>
      <c r="L183" s="984"/>
      <c r="M183" s="987"/>
      <c r="N183" s="924"/>
      <c r="O183" s="924"/>
      <c r="P183" s="869"/>
      <c r="Q183" s="1059"/>
      <c r="R183" s="1061"/>
      <c r="S183" s="1064"/>
      <c r="T183" s="1450"/>
      <c r="U183" s="869"/>
      <c r="V183" s="899"/>
      <c r="W183" s="1088"/>
      <c r="X183" s="937"/>
      <c r="Y183" s="1154"/>
      <c r="Z183" s="878"/>
      <c r="AA183" s="1056"/>
      <c r="AB183" s="835"/>
      <c r="AC183" s="835"/>
      <c r="AD183" s="835"/>
      <c r="AE183" s="878"/>
      <c r="AF183" s="835"/>
      <c r="AG183" s="140"/>
      <c r="AH183" s="143"/>
      <c r="AI183" s="140"/>
      <c r="AJ183" s="143"/>
      <c r="AK183" s="852"/>
      <c r="AL183" s="1562"/>
      <c r="AM183" s="140"/>
    </row>
    <row r="184" spans="1:39" ht="62.25" customHeight="1" x14ac:dyDescent="0.2">
      <c r="A184" s="949"/>
      <c r="B184" s="946"/>
      <c r="C184" s="974"/>
      <c r="D184" s="957" t="s">
        <v>166</v>
      </c>
      <c r="E184" s="978" t="s">
        <v>160</v>
      </c>
      <c r="F184" s="957" t="s">
        <v>374</v>
      </c>
      <c r="G184" s="1046"/>
      <c r="H184" s="978" t="s">
        <v>379</v>
      </c>
      <c r="I184" s="1003"/>
      <c r="J184" s="1003"/>
      <c r="K184" s="987"/>
      <c r="L184" s="984"/>
      <c r="M184" s="987"/>
      <c r="N184" s="924"/>
      <c r="O184" s="924"/>
      <c r="P184" s="869"/>
      <c r="Q184" s="1059"/>
      <c r="R184" s="1061"/>
      <c r="S184" s="1064"/>
      <c r="T184" s="1450"/>
      <c r="U184" s="869"/>
      <c r="V184" s="899"/>
      <c r="W184" s="1088"/>
      <c r="X184" s="937"/>
      <c r="Y184" s="1154"/>
      <c r="Z184" s="878"/>
      <c r="AA184" s="1056"/>
      <c r="AB184" s="835"/>
      <c r="AC184" s="835"/>
      <c r="AD184" s="835"/>
      <c r="AE184" s="878"/>
      <c r="AF184" s="835"/>
      <c r="AG184" s="140"/>
      <c r="AH184" s="143"/>
      <c r="AI184" s="140"/>
      <c r="AJ184" s="143"/>
      <c r="AK184" s="852"/>
      <c r="AL184" s="1562"/>
      <c r="AM184" s="140"/>
    </row>
    <row r="185" spans="1:39" ht="30.75" customHeight="1" x14ac:dyDescent="0.2">
      <c r="A185" s="949"/>
      <c r="B185" s="946"/>
      <c r="C185" s="974"/>
      <c r="D185" s="946"/>
      <c r="E185" s="965"/>
      <c r="F185" s="946"/>
      <c r="G185" s="1046"/>
      <c r="H185" s="965"/>
      <c r="I185" s="951"/>
      <c r="J185" s="951"/>
      <c r="K185" s="987"/>
      <c r="L185" s="984"/>
      <c r="M185" s="987"/>
      <c r="N185" s="924"/>
      <c r="O185" s="924"/>
      <c r="P185" s="869"/>
      <c r="Q185" s="959"/>
      <c r="R185" s="1062"/>
      <c r="S185" s="1064"/>
      <c r="T185" s="1450"/>
      <c r="U185" s="869"/>
      <c r="V185" s="899"/>
      <c r="W185" s="1088"/>
      <c r="X185" s="937"/>
      <c r="Y185" s="1154"/>
      <c r="Z185" s="878"/>
      <c r="AA185" s="1056"/>
      <c r="AB185" s="835"/>
      <c r="AC185" s="835"/>
      <c r="AD185" s="835"/>
      <c r="AE185" s="878"/>
      <c r="AF185" s="835"/>
      <c r="AG185" s="140"/>
      <c r="AH185" s="143"/>
      <c r="AI185" s="140"/>
      <c r="AJ185" s="143"/>
      <c r="AK185" s="852"/>
      <c r="AL185" s="1562"/>
      <c r="AM185" s="140"/>
    </row>
    <row r="186" spans="1:39" ht="20.25" customHeight="1" x14ac:dyDescent="0.2">
      <c r="A186" s="949"/>
      <c r="B186" s="946"/>
      <c r="C186" s="975"/>
      <c r="D186" s="946"/>
      <c r="E186" s="979"/>
      <c r="F186" s="972"/>
      <c r="G186" s="1230"/>
      <c r="H186" s="979"/>
      <c r="I186" s="1003"/>
      <c r="J186" s="1003"/>
      <c r="K186" s="988"/>
      <c r="L186" s="985"/>
      <c r="M186" s="988"/>
      <c r="N186" s="1000"/>
      <c r="O186" s="1000"/>
      <c r="P186" s="870"/>
      <c r="Q186" s="1059"/>
      <c r="R186" s="1061"/>
      <c r="S186" s="1065"/>
      <c r="T186" s="1451"/>
      <c r="U186" s="870"/>
      <c r="V186" s="1204"/>
      <c r="W186" s="1093"/>
      <c r="X186" s="938"/>
      <c r="Y186" s="1155"/>
      <c r="Z186" s="889"/>
      <c r="AA186" s="1057"/>
      <c r="AB186" s="1073"/>
      <c r="AC186" s="1073"/>
      <c r="AD186" s="1073"/>
      <c r="AE186" s="889"/>
      <c r="AF186" s="1073"/>
      <c r="AG186" s="140"/>
      <c r="AH186" s="143"/>
      <c r="AI186" s="140"/>
      <c r="AJ186" s="143"/>
      <c r="AK186" s="860"/>
      <c r="AL186" s="1563"/>
      <c r="AM186" s="140"/>
    </row>
    <row r="187" spans="1:39" ht="48" customHeight="1" x14ac:dyDescent="0.2">
      <c r="A187" s="949"/>
      <c r="B187" s="946"/>
      <c r="C187" s="1292">
        <v>36</v>
      </c>
      <c r="D187" s="946"/>
      <c r="E187" s="978" t="s">
        <v>157</v>
      </c>
      <c r="F187" s="576" t="s">
        <v>371</v>
      </c>
      <c r="G187" s="1041" t="s">
        <v>380</v>
      </c>
      <c r="H187" s="210" t="s">
        <v>381</v>
      </c>
      <c r="I187" s="1003" t="s">
        <v>47</v>
      </c>
      <c r="J187" s="1003" t="s">
        <v>115</v>
      </c>
      <c r="K187" s="1402">
        <f>VLOOKUP(I187,'[4]MATRIZ CALIFICACIÓN'!$B$10:$C$14,2,0)</f>
        <v>1</v>
      </c>
      <c r="L187" s="983">
        <f>HLOOKUP(J187,'[4]MATRIZ CALIFICACIÓN'!$D$8:$F$9,2,0)</f>
        <v>3</v>
      </c>
      <c r="M187" s="1206">
        <f>VALUE(CONCATENATE(K187,L187))</f>
        <v>13</v>
      </c>
      <c r="N187" s="923" t="str">
        <f>VLOOKUP(M187,'[15]MATRIZ CALIFICACIÓN'!$D$27:$E$69,2,0)</f>
        <v>MODERADA</v>
      </c>
      <c r="O187" s="1391" t="s">
        <v>382</v>
      </c>
      <c r="P187" s="868" t="s">
        <v>106</v>
      </c>
      <c r="Q187" s="1059" t="s">
        <v>47</v>
      </c>
      <c r="R187" s="1061" t="s">
        <v>114</v>
      </c>
      <c r="S187" s="1081" t="s">
        <v>10</v>
      </c>
      <c r="T187" s="1450">
        <v>43281</v>
      </c>
      <c r="U187" s="1006" t="s">
        <v>850</v>
      </c>
      <c r="V187" s="1500" t="s">
        <v>851</v>
      </c>
      <c r="W187" s="1088" t="s">
        <v>848</v>
      </c>
      <c r="X187" s="937" t="s">
        <v>852</v>
      </c>
      <c r="Y187" s="1171">
        <v>43220</v>
      </c>
      <c r="Z187" s="878" t="s">
        <v>947</v>
      </c>
      <c r="AA187" s="1056" t="s">
        <v>848</v>
      </c>
      <c r="AB187" s="1021">
        <v>0</v>
      </c>
      <c r="AC187" s="895"/>
      <c r="AD187" s="1115"/>
      <c r="AE187" s="1068"/>
      <c r="AF187" s="1021"/>
      <c r="AG187" s="174"/>
      <c r="AH187" s="145"/>
      <c r="AI187" s="174"/>
      <c r="AJ187" s="143"/>
      <c r="AK187" s="842" t="s">
        <v>1100</v>
      </c>
      <c r="AL187" s="1565"/>
      <c r="AM187" s="140"/>
    </row>
    <row r="188" spans="1:39" ht="36.75" customHeight="1" x14ac:dyDescent="0.2">
      <c r="A188" s="949"/>
      <c r="B188" s="946"/>
      <c r="C188" s="1292"/>
      <c r="D188" s="946"/>
      <c r="E188" s="979"/>
      <c r="F188" s="576" t="s">
        <v>373</v>
      </c>
      <c r="G188" s="1041"/>
      <c r="H188" s="957" t="s">
        <v>383</v>
      </c>
      <c r="I188" s="1003"/>
      <c r="J188" s="1003"/>
      <c r="K188" s="1235"/>
      <c r="L188" s="984"/>
      <c r="M188" s="987"/>
      <c r="N188" s="924"/>
      <c r="O188" s="1392"/>
      <c r="P188" s="869"/>
      <c r="Q188" s="1059"/>
      <c r="R188" s="1061"/>
      <c r="S188" s="1064"/>
      <c r="T188" s="1450"/>
      <c r="U188" s="1006"/>
      <c r="V188" s="1500"/>
      <c r="W188" s="1088"/>
      <c r="X188" s="937"/>
      <c r="Y188" s="1154"/>
      <c r="Z188" s="878"/>
      <c r="AA188" s="1056"/>
      <c r="AB188" s="835"/>
      <c r="AC188" s="835"/>
      <c r="AD188" s="1115"/>
      <c r="AE188" s="1068"/>
      <c r="AF188" s="835"/>
      <c r="AG188" s="140"/>
      <c r="AH188" s="143"/>
      <c r="AI188" s="140"/>
      <c r="AJ188" s="143"/>
      <c r="AK188" s="843"/>
      <c r="AL188" s="1559"/>
      <c r="AM188" s="140"/>
    </row>
    <row r="189" spans="1:39" ht="55.5" customHeight="1" x14ac:dyDescent="0.2">
      <c r="A189" s="949"/>
      <c r="B189" s="946"/>
      <c r="C189" s="1292"/>
      <c r="D189" s="946"/>
      <c r="E189" s="978" t="s">
        <v>160</v>
      </c>
      <c r="F189" s="576" t="s">
        <v>374</v>
      </c>
      <c r="G189" s="1041"/>
      <c r="H189" s="946"/>
      <c r="I189" s="1003"/>
      <c r="J189" s="1003"/>
      <c r="K189" s="1235"/>
      <c r="L189" s="984"/>
      <c r="M189" s="987"/>
      <c r="N189" s="924"/>
      <c r="O189" s="1392"/>
      <c r="P189" s="869"/>
      <c r="Q189" s="1059"/>
      <c r="R189" s="1061"/>
      <c r="S189" s="1064"/>
      <c r="T189" s="1450"/>
      <c r="U189" s="1006"/>
      <c r="V189" s="1500"/>
      <c r="W189" s="1088"/>
      <c r="X189" s="937"/>
      <c r="Y189" s="1154"/>
      <c r="Z189" s="878"/>
      <c r="AA189" s="1056"/>
      <c r="AB189" s="835"/>
      <c r="AC189" s="835"/>
      <c r="AD189" s="1115"/>
      <c r="AE189" s="1068"/>
      <c r="AF189" s="835"/>
      <c r="AG189" s="140"/>
      <c r="AH189" s="143"/>
      <c r="AI189" s="140"/>
      <c r="AJ189" s="143"/>
      <c r="AK189" s="843"/>
      <c r="AL189" s="1559"/>
      <c r="AM189" s="140"/>
    </row>
    <row r="190" spans="1:39" ht="35.25" customHeight="1" x14ac:dyDescent="0.2">
      <c r="A190" s="949"/>
      <c r="B190" s="946"/>
      <c r="C190" s="1292"/>
      <c r="D190" s="946"/>
      <c r="E190" s="965"/>
      <c r="F190" s="957" t="s">
        <v>384</v>
      </c>
      <c r="G190" s="1041"/>
      <c r="H190" s="946"/>
      <c r="I190" s="951"/>
      <c r="J190" s="951"/>
      <c r="K190" s="1235"/>
      <c r="L190" s="984"/>
      <c r="M190" s="987"/>
      <c r="N190" s="924"/>
      <c r="O190" s="1392"/>
      <c r="P190" s="869"/>
      <c r="Q190" s="959"/>
      <c r="R190" s="1062"/>
      <c r="S190" s="1064"/>
      <c r="T190" s="1450"/>
      <c r="U190" s="1006"/>
      <c r="V190" s="1500"/>
      <c r="W190" s="1088"/>
      <c r="X190" s="937"/>
      <c r="Y190" s="1154"/>
      <c r="Z190" s="878"/>
      <c r="AA190" s="1056"/>
      <c r="AB190" s="835"/>
      <c r="AC190" s="835"/>
      <c r="AD190" s="1115"/>
      <c r="AE190" s="1068"/>
      <c r="AF190" s="835"/>
      <c r="AG190" s="140"/>
      <c r="AH190" s="143"/>
      <c r="AI190" s="140"/>
      <c r="AJ190" s="143"/>
      <c r="AK190" s="843"/>
      <c r="AL190" s="1559"/>
      <c r="AM190" s="140"/>
    </row>
    <row r="191" spans="1:39" ht="69.75" customHeight="1" x14ac:dyDescent="0.2">
      <c r="A191" s="949"/>
      <c r="B191" s="946"/>
      <c r="C191" s="1292"/>
      <c r="D191" s="972"/>
      <c r="E191" s="979"/>
      <c r="F191" s="972"/>
      <c r="G191" s="1041"/>
      <c r="H191" s="972"/>
      <c r="I191" s="1003"/>
      <c r="J191" s="1003"/>
      <c r="K191" s="1403"/>
      <c r="L191" s="985"/>
      <c r="M191" s="988"/>
      <c r="N191" s="1000"/>
      <c r="O191" s="1393"/>
      <c r="P191" s="870"/>
      <c r="Q191" s="1059"/>
      <c r="R191" s="1061"/>
      <c r="S191" s="1065"/>
      <c r="T191" s="1451"/>
      <c r="U191" s="1007"/>
      <c r="V191" s="1501"/>
      <c r="W191" s="1093"/>
      <c r="X191" s="938"/>
      <c r="Y191" s="1155"/>
      <c r="Z191" s="889"/>
      <c r="AA191" s="1057"/>
      <c r="AB191" s="1073"/>
      <c r="AC191" s="1073"/>
      <c r="AD191" s="1116"/>
      <c r="AE191" s="1111"/>
      <c r="AF191" s="1073"/>
      <c r="AG191" s="140"/>
      <c r="AH191" s="143"/>
      <c r="AI191" s="140"/>
      <c r="AJ191" s="143"/>
      <c r="AK191" s="845"/>
      <c r="AL191" s="1560"/>
      <c r="AM191" s="140"/>
    </row>
    <row r="192" spans="1:39" ht="51" customHeight="1" x14ac:dyDescent="0.2">
      <c r="A192" s="949"/>
      <c r="B192" s="946"/>
      <c r="C192" s="1292">
        <v>37</v>
      </c>
      <c r="D192" s="1442" t="s">
        <v>163</v>
      </c>
      <c r="E192" s="978" t="s">
        <v>157</v>
      </c>
      <c r="F192" s="576" t="s">
        <v>371</v>
      </c>
      <c r="G192" s="1229" t="s">
        <v>385</v>
      </c>
      <c r="H192" s="210" t="s">
        <v>381</v>
      </c>
      <c r="I192" s="1003" t="s">
        <v>47</v>
      </c>
      <c r="J192" s="1003" t="s">
        <v>115</v>
      </c>
      <c r="K192" s="928">
        <f>VLOOKUP(I192,'[4]MATRIZ CALIFICACIÓN'!$B$10:$C$14,2,0)</f>
        <v>1</v>
      </c>
      <c r="L192" s="1054">
        <f>HLOOKUP(J192,'[4]MATRIZ CALIFICACIÓN'!$D$8:$F$9,2,0)</f>
        <v>3</v>
      </c>
      <c r="M192" s="868">
        <f>VALUE(CONCATENATE(K192,L192))</f>
        <v>13</v>
      </c>
      <c r="N192" s="923" t="str">
        <f>VLOOKUP(M192,'[15]MATRIZ CALIFICACIÓN'!$D$27:$E$69,2,0)</f>
        <v>MODERADA</v>
      </c>
      <c r="O192" s="981" t="s">
        <v>386</v>
      </c>
      <c r="P192" s="868" t="s">
        <v>106</v>
      </c>
      <c r="Q192" s="1059" t="s">
        <v>47</v>
      </c>
      <c r="R192" s="1061" t="s">
        <v>114</v>
      </c>
      <c r="S192" s="1081" t="s">
        <v>10</v>
      </c>
      <c r="T192" s="1503">
        <v>43281</v>
      </c>
      <c r="U192" s="868" t="s">
        <v>853</v>
      </c>
      <c r="V192" s="928" t="s">
        <v>854</v>
      </c>
      <c r="W192" s="929" t="s">
        <v>848</v>
      </c>
      <c r="X192" s="936" t="s">
        <v>849</v>
      </c>
      <c r="Y192" s="1153">
        <v>43220</v>
      </c>
      <c r="Z192" s="877" t="s">
        <v>948</v>
      </c>
      <c r="AA192" s="1156" t="s">
        <v>848</v>
      </c>
      <c r="AB192" s="1105">
        <v>0.25</v>
      </c>
      <c r="AC192" s="894"/>
      <c r="AD192" s="877"/>
      <c r="AE192" s="926"/>
      <c r="AF192" s="1105"/>
      <c r="AG192" s="199"/>
      <c r="AH192" s="150"/>
      <c r="AI192" s="199"/>
      <c r="AJ192" s="150"/>
      <c r="AK192" s="842" t="s">
        <v>1101</v>
      </c>
      <c r="AL192" s="1565"/>
      <c r="AM192" s="199"/>
    </row>
    <row r="193" spans="1:66" ht="46.5" customHeight="1" x14ac:dyDescent="0.2">
      <c r="A193" s="949"/>
      <c r="B193" s="946"/>
      <c r="C193" s="1292"/>
      <c r="D193" s="1443"/>
      <c r="E193" s="979"/>
      <c r="F193" s="576" t="s">
        <v>373</v>
      </c>
      <c r="G193" s="998"/>
      <c r="H193" s="978" t="s">
        <v>387</v>
      </c>
      <c r="I193" s="1003"/>
      <c r="J193" s="1003"/>
      <c r="K193" s="899"/>
      <c r="L193" s="990"/>
      <c r="M193" s="869"/>
      <c r="N193" s="924"/>
      <c r="O193" s="1224"/>
      <c r="P193" s="869"/>
      <c r="Q193" s="1059"/>
      <c r="R193" s="1061"/>
      <c r="S193" s="1064"/>
      <c r="T193" s="1450"/>
      <c r="U193" s="869"/>
      <c r="V193" s="899"/>
      <c r="W193" s="1088"/>
      <c r="X193" s="937"/>
      <c r="Y193" s="1154"/>
      <c r="Z193" s="878"/>
      <c r="AA193" s="1056"/>
      <c r="AB193" s="835"/>
      <c r="AC193" s="835"/>
      <c r="AD193" s="878"/>
      <c r="AE193" s="1068"/>
      <c r="AF193" s="835"/>
      <c r="AG193" s="201"/>
      <c r="AH193" s="200"/>
      <c r="AI193" s="201"/>
      <c r="AJ193" s="200"/>
      <c r="AK193" s="843"/>
      <c r="AL193" s="1559"/>
      <c r="AM193" s="201"/>
    </row>
    <row r="194" spans="1:66" ht="50.25" customHeight="1" x14ac:dyDescent="0.2">
      <c r="A194" s="949"/>
      <c r="B194" s="946"/>
      <c r="C194" s="1292"/>
      <c r="D194" s="1443"/>
      <c r="E194" s="978" t="s">
        <v>160</v>
      </c>
      <c r="F194" s="576" t="s">
        <v>374</v>
      </c>
      <c r="G194" s="998"/>
      <c r="H194" s="965"/>
      <c r="I194" s="1003"/>
      <c r="J194" s="1003"/>
      <c r="K194" s="899"/>
      <c r="L194" s="990"/>
      <c r="M194" s="869"/>
      <c r="N194" s="924"/>
      <c r="O194" s="1224"/>
      <c r="P194" s="869"/>
      <c r="Q194" s="1059"/>
      <c r="R194" s="1061"/>
      <c r="S194" s="1064"/>
      <c r="T194" s="1450"/>
      <c r="U194" s="869"/>
      <c r="V194" s="899"/>
      <c r="W194" s="1088"/>
      <c r="X194" s="937"/>
      <c r="Y194" s="1154"/>
      <c r="Z194" s="878"/>
      <c r="AA194" s="1056"/>
      <c r="AB194" s="835"/>
      <c r="AC194" s="835"/>
      <c r="AD194" s="878"/>
      <c r="AE194" s="1068"/>
      <c r="AF194" s="835"/>
      <c r="AG194" s="201"/>
      <c r="AH194" s="200"/>
      <c r="AI194" s="201"/>
      <c r="AJ194" s="200"/>
      <c r="AK194" s="843"/>
      <c r="AL194" s="1559"/>
      <c r="AM194" s="201"/>
    </row>
    <row r="195" spans="1:66" ht="39" customHeight="1" x14ac:dyDescent="0.2">
      <c r="A195" s="949"/>
      <c r="B195" s="946"/>
      <c r="C195" s="1292"/>
      <c r="D195" s="1443"/>
      <c r="E195" s="965"/>
      <c r="F195" s="957" t="s">
        <v>384</v>
      </c>
      <c r="G195" s="998"/>
      <c r="H195" s="965"/>
      <c r="I195" s="951"/>
      <c r="J195" s="951"/>
      <c r="K195" s="899"/>
      <c r="L195" s="990"/>
      <c r="M195" s="869"/>
      <c r="N195" s="924"/>
      <c r="O195" s="1224"/>
      <c r="P195" s="869"/>
      <c r="Q195" s="959"/>
      <c r="R195" s="1062"/>
      <c r="S195" s="1064"/>
      <c r="T195" s="1450"/>
      <c r="U195" s="869"/>
      <c r="V195" s="899"/>
      <c r="W195" s="1088"/>
      <c r="X195" s="937"/>
      <c r="Y195" s="1154"/>
      <c r="Z195" s="878"/>
      <c r="AA195" s="1056"/>
      <c r="AB195" s="835"/>
      <c r="AC195" s="835"/>
      <c r="AD195" s="878"/>
      <c r="AE195" s="1068"/>
      <c r="AF195" s="835"/>
      <c r="AG195" s="201"/>
      <c r="AH195" s="200"/>
      <c r="AI195" s="201"/>
      <c r="AJ195" s="200"/>
      <c r="AK195" s="843"/>
      <c r="AL195" s="1559"/>
      <c r="AM195" s="201"/>
    </row>
    <row r="196" spans="1:66" ht="84.75" customHeight="1" x14ac:dyDescent="0.2">
      <c r="A196" s="949"/>
      <c r="B196" s="946"/>
      <c r="C196" s="1292"/>
      <c r="D196" s="1443"/>
      <c r="E196" s="979"/>
      <c r="F196" s="972"/>
      <c r="G196" s="999"/>
      <c r="H196" s="979"/>
      <c r="I196" s="1003"/>
      <c r="J196" s="1003"/>
      <c r="K196" s="1204"/>
      <c r="L196" s="1055"/>
      <c r="M196" s="870"/>
      <c r="N196" s="1000"/>
      <c r="O196" s="1429"/>
      <c r="P196" s="870"/>
      <c r="Q196" s="1059"/>
      <c r="R196" s="1061"/>
      <c r="S196" s="1065"/>
      <c r="T196" s="1451"/>
      <c r="U196" s="870"/>
      <c r="V196" s="1204"/>
      <c r="W196" s="1093"/>
      <c r="X196" s="938"/>
      <c r="Y196" s="1155"/>
      <c r="Z196" s="889"/>
      <c r="AA196" s="1057"/>
      <c r="AB196" s="1073"/>
      <c r="AC196" s="1073"/>
      <c r="AD196" s="889"/>
      <c r="AE196" s="1111"/>
      <c r="AF196" s="1073"/>
      <c r="AG196" s="174"/>
      <c r="AH196" s="145"/>
      <c r="AI196" s="174"/>
      <c r="AJ196" s="145"/>
      <c r="AK196" s="845"/>
      <c r="AL196" s="1560"/>
      <c r="AM196" s="174"/>
      <c r="BN196" s="779"/>
    </row>
    <row r="197" spans="1:66" ht="50.25" customHeight="1" x14ac:dyDescent="0.2">
      <c r="A197" s="949"/>
      <c r="B197" s="946"/>
      <c r="C197" s="975">
        <v>38</v>
      </c>
      <c r="D197" s="1443"/>
      <c r="E197" s="545" t="s">
        <v>157</v>
      </c>
      <c r="F197" s="564" t="s">
        <v>371</v>
      </c>
      <c r="G197" s="998" t="s">
        <v>465</v>
      </c>
      <c r="H197" s="564" t="s">
        <v>381</v>
      </c>
      <c r="I197" s="1040" t="s">
        <v>47</v>
      </c>
      <c r="J197" s="1040" t="s">
        <v>115</v>
      </c>
      <c r="K197" s="899"/>
      <c r="L197" s="990"/>
      <c r="M197" s="869"/>
      <c r="N197" s="924" t="s">
        <v>35</v>
      </c>
      <c r="O197" s="1224" t="s">
        <v>467</v>
      </c>
      <c r="P197" s="869" t="s">
        <v>106</v>
      </c>
      <c r="Q197" s="1159" t="s">
        <v>47</v>
      </c>
      <c r="R197" s="1219" t="s">
        <v>114</v>
      </c>
      <c r="S197" s="1064" t="s">
        <v>10</v>
      </c>
      <c r="T197" s="1450">
        <v>43281</v>
      </c>
      <c r="U197" s="869" t="s">
        <v>855</v>
      </c>
      <c r="V197" s="899" t="s">
        <v>856</v>
      </c>
      <c r="W197" s="1068" t="s">
        <v>848</v>
      </c>
      <c r="X197" s="937" t="s">
        <v>857</v>
      </c>
      <c r="Y197" s="1153">
        <v>43220</v>
      </c>
      <c r="Z197" s="878" t="s">
        <v>949</v>
      </c>
      <c r="AA197" s="1056" t="s">
        <v>848</v>
      </c>
      <c r="AB197" s="1021">
        <v>0.5</v>
      </c>
      <c r="AC197" s="895"/>
      <c r="AD197" s="878"/>
      <c r="AE197" s="1068"/>
      <c r="AF197" s="1021"/>
      <c r="AG197" s="174"/>
      <c r="AH197" s="145"/>
      <c r="AI197" s="174"/>
      <c r="AJ197" s="145"/>
      <c r="AK197" s="852" t="s">
        <v>1102</v>
      </c>
      <c r="AL197" s="1562"/>
      <c r="AM197" s="174"/>
    </row>
    <row r="198" spans="1:66" ht="46.5" customHeight="1" x14ac:dyDescent="0.2">
      <c r="A198" s="949"/>
      <c r="B198" s="946"/>
      <c r="C198" s="1292"/>
      <c r="D198" s="1443"/>
      <c r="E198" s="978" t="s">
        <v>160</v>
      </c>
      <c r="F198" s="576" t="s">
        <v>373</v>
      </c>
      <c r="G198" s="998"/>
      <c r="H198" s="592" t="s">
        <v>387</v>
      </c>
      <c r="I198" s="1003"/>
      <c r="J198" s="1003"/>
      <c r="K198" s="899"/>
      <c r="L198" s="990"/>
      <c r="M198" s="869"/>
      <c r="N198" s="924"/>
      <c r="O198" s="1224"/>
      <c r="P198" s="869"/>
      <c r="Q198" s="1059"/>
      <c r="R198" s="1061"/>
      <c r="S198" s="1064"/>
      <c r="T198" s="1450"/>
      <c r="U198" s="869"/>
      <c r="V198" s="899"/>
      <c r="W198" s="1068"/>
      <c r="X198" s="937"/>
      <c r="Y198" s="1154"/>
      <c r="Z198" s="878"/>
      <c r="AA198" s="1056"/>
      <c r="AB198" s="835"/>
      <c r="AC198" s="835"/>
      <c r="AD198" s="878"/>
      <c r="AE198" s="1068"/>
      <c r="AF198" s="835"/>
      <c r="AG198" s="140"/>
      <c r="AH198" s="143"/>
      <c r="AI198" s="140"/>
      <c r="AJ198" s="143"/>
      <c r="AK198" s="852"/>
      <c r="AL198" s="1562"/>
      <c r="AM198" s="140"/>
    </row>
    <row r="199" spans="1:66" ht="42.75" customHeight="1" x14ac:dyDescent="0.2">
      <c r="A199" s="949"/>
      <c r="B199" s="946"/>
      <c r="C199" s="1292"/>
      <c r="D199" s="1443"/>
      <c r="E199" s="965"/>
      <c r="F199" s="576" t="s">
        <v>374</v>
      </c>
      <c r="G199" s="998"/>
      <c r="H199" s="978" t="s">
        <v>466</v>
      </c>
      <c r="I199" s="1003"/>
      <c r="J199" s="1003"/>
      <c r="K199" s="899"/>
      <c r="L199" s="990"/>
      <c r="M199" s="869"/>
      <c r="N199" s="924"/>
      <c r="O199" s="1224"/>
      <c r="P199" s="869"/>
      <c r="Q199" s="1059"/>
      <c r="R199" s="1061"/>
      <c r="S199" s="1064"/>
      <c r="T199" s="1450"/>
      <c r="U199" s="869"/>
      <c r="V199" s="899"/>
      <c r="W199" s="1068"/>
      <c r="X199" s="937"/>
      <c r="Y199" s="1154"/>
      <c r="Z199" s="878"/>
      <c r="AA199" s="1056"/>
      <c r="AB199" s="835"/>
      <c r="AC199" s="835"/>
      <c r="AD199" s="878"/>
      <c r="AE199" s="1068"/>
      <c r="AF199" s="835"/>
      <c r="AG199" s="140"/>
      <c r="AH199" s="143"/>
      <c r="AI199" s="140"/>
      <c r="AJ199" s="143"/>
      <c r="AK199" s="852"/>
      <c r="AL199" s="1562"/>
      <c r="AM199" s="140"/>
    </row>
    <row r="200" spans="1:66" ht="60.75" customHeight="1" x14ac:dyDescent="0.2">
      <c r="A200" s="949"/>
      <c r="B200" s="946"/>
      <c r="C200" s="1292"/>
      <c r="D200" s="1443"/>
      <c r="E200" s="965"/>
      <c r="F200" s="957" t="s">
        <v>384</v>
      </c>
      <c r="G200" s="998"/>
      <c r="H200" s="965"/>
      <c r="I200" s="951"/>
      <c r="J200" s="951"/>
      <c r="K200" s="899"/>
      <c r="L200" s="990"/>
      <c r="M200" s="869"/>
      <c r="N200" s="924"/>
      <c r="O200" s="1224"/>
      <c r="P200" s="869"/>
      <c r="Q200" s="959"/>
      <c r="R200" s="1062"/>
      <c r="S200" s="1064"/>
      <c r="T200" s="1450"/>
      <c r="U200" s="869"/>
      <c r="V200" s="899"/>
      <c r="W200" s="1068"/>
      <c r="X200" s="937"/>
      <c r="Y200" s="1154"/>
      <c r="Z200" s="878"/>
      <c r="AA200" s="1056"/>
      <c r="AB200" s="835"/>
      <c r="AC200" s="835"/>
      <c r="AD200" s="878"/>
      <c r="AE200" s="1068"/>
      <c r="AF200" s="835"/>
      <c r="AG200" s="140"/>
      <c r="AH200" s="143"/>
      <c r="AI200" s="140"/>
      <c r="AJ200" s="143"/>
      <c r="AK200" s="852"/>
      <c r="AL200" s="1562"/>
      <c r="AM200" s="140"/>
    </row>
    <row r="201" spans="1:66" ht="85.5" customHeight="1" thickBot="1" x14ac:dyDescent="0.25">
      <c r="A201" s="950"/>
      <c r="B201" s="947"/>
      <c r="C201" s="1295"/>
      <c r="D201" s="1444"/>
      <c r="E201" s="966"/>
      <c r="F201" s="947"/>
      <c r="G201" s="1082"/>
      <c r="H201" s="966"/>
      <c r="I201" s="1083"/>
      <c r="J201" s="1083"/>
      <c r="K201" s="900"/>
      <c r="L201" s="991"/>
      <c r="M201" s="871"/>
      <c r="N201" s="925"/>
      <c r="O201" s="982"/>
      <c r="P201" s="871"/>
      <c r="Q201" s="1205"/>
      <c r="R201" s="1220"/>
      <c r="S201" s="1212"/>
      <c r="T201" s="1541"/>
      <c r="U201" s="871"/>
      <c r="V201" s="900"/>
      <c r="W201" s="927"/>
      <c r="X201" s="1161"/>
      <c r="Y201" s="1155"/>
      <c r="Z201" s="879"/>
      <c r="AA201" s="1173"/>
      <c r="AB201" s="834"/>
      <c r="AC201" s="834"/>
      <c r="AD201" s="879"/>
      <c r="AE201" s="927"/>
      <c r="AF201" s="834"/>
      <c r="AG201" s="141"/>
      <c r="AH201" s="144"/>
      <c r="AI201" s="141"/>
      <c r="AJ201" s="144"/>
      <c r="AK201" s="861"/>
      <c r="AL201" s="1571"/>
      <c r="AM201" s="141"/>
    </row>
    <row r="202" spans="1:66" ht="80.25" customHeight="1" x14ac:dyDescent="0.2">
      <c r="A202" s="948" t="s">
        <v>182</v>
      </c>
      <c r="B202" s="945"/>
      <c r="C202" s="973">
        <v>39</v>
      </c>
      <c r="D202" s="945" t="s">
        <v>164</v>
      </c>
      <c r="E202" s="544" t="s">
        <v>157</v>
      </c>
      <c r="F202" s="575" t="s">
        <v>298</v>
      </c>
      <c r="G202" s="1265" t="s">
        <v>858</v>
      </c>
      <c r="H202" s="197" t="s">
        <v>388</v>
      </c>
      <c r="I202" s="1225" t="s">
        <v>29</v>
      </c>
      <c r="J202" s="1225" t="s">
        <v>114</v>
      </c>
      <c r="K202" s="986">
        <f>VLOOKUP(I202,'[16]MATRIZ CALIFICACIÓN'!$B$10:$C$14,2,0)</f>
        <v>3</v>
      </c>
      <c r="L202" s="1039">
        <f>HLOOKUP(J202,'[16]MATRIZ CALIFICACIÓN'!$D$8:$F$9,2,0)</f>
        <v>2</v>
      </c>
      <c r="M202" s="986">
        <f>VALUE(CONCATENATE(K202,L202))</f>
        <v>32</v>
      </c>
      <c r="N202" s="1210" t="str">
        <f>VLOOKUP(M202,'[16]MATRIZ CALIFICACIÓN'!$D$27:$E$69,2,0)</f>
        <v xml:space="preserve">ALTA </v>
      </c>
      <c r="O202" s="186" t="s">
        <v>389</v>
      </c>
      <c r="P202" s="1077" t="s">
        <v>106</v>
      </c>
      <c r="Q202" s="1058" t="s">
        <v>47</v>
      </c>
      <c r="R202" s="1060" t="s">
        <v>114</v>
      </c>
      <c r="S202" s="1063" t="s">
        <v>10</v>
      </c>
      <c r="T202" s="607" t="s">
        <v>509</v>
      </c>
      <c r="U202" s="568" t="s">
        <v>518</v>
      </c>
      <c r="V202" s="614" t="s">
        <v>391</v>
      </c>
      <c r="W202" s="191" t="s">
        <v>519</v>
      </c>
      <c r="X202" s="560" t="s">
        <v>520</v>
      </c>
      <c r="Y202" s="1179">
        <v>43220</v>
      </c>
      <c r="Z202" s="884" t="s">
        <v>954</v>
      </c>
      <c r="AA202" s="884" t="s">
        <v>955</v>
      </c>
      <c r="AB202" s="751" t="s">
        <v>956</v>
      </c>
      <c r="AC202" s="884"/>
      <c r="AD202" s="884"/>
      <c r="AE202" s="1072"/>
      <c r="AF202" s="1067"/>
      <c r="AG202" s="139"/>
      <c r="AH202" s="142"/>
      <c r="AI202" s="139"/>
      <c r="AJ202" s="142"/>
      <c r="AK202" s="839" t="s">
        <v>1103</v>
      </c>
      <c r="AL202" s="1561"/>
      <c r="AM202" s="139"/>
    </row>
    <row r="203" spans="1:66" ht="61.5" customHeight="1" x14ac:dyDescent="0.2">
      <c r="A203" s="949"/>
      <c r="B203" s="946"/>
      <c r="C203" s="974"/>
      <c r="D203" s="946"/>
      <c r="E203" s="978" t="s">
        <v>160</v>
      </c>
      <c r="F203" s="576" t="s">
        <v>393</v>
      </c>
      <c r="G203" s="1041"/>
      <c r="H203" s="196" t="s">
        <v>859</v>
      </c>
      <c r="I203" s="1003"/>
      <c r="J203" s="1003"/>
      <c r="K203" s="987"/>
      <c r="L203" s="984"/>
      <c r="M203" s="987"/>
      <c r="N203" s="924"/>
      <c r="O203" s="562" t="s">
        <v>860</v>
      </c>
      <c r="P203" s="869"/>
      <c r="Q203" s="1059"/>
      <c r="R203" s="1061"/>
      <c r="S203" s="1064"/>
      <c r="T203" s="941" t="s">
        <v>504</v>
      </c>
      <c r="U203" s="942" t="s">
        <v>521</v>
      </c>
      <c r="V203" s="943" t="s">
        <v>522</v>
      </c>
      <c r="W203" s="944" t="s">
        <v>523</v>
      </c>
      <c r="X203" s="1160" t="s">
        <v>524</v>
      </c>
      <c r="Y203" s="1070"/>
      <c r="Z203" s="836"/>
      <c r="AA203" s="836"/>
      <c r="AB203" s="875" t="s">
        <v>957</v>
      </c>
      <c r="AC203" s="836"/>
      <c r="AD203" s="836"/>
      <c r="AE203" s="905"/>
      <c r="AF203" s="905"/>
      <c r="AG203" s="140"/>
      <c r="AH203" s="143"/>
      <c r="AI203" s="140"/>
      <c r="AJ203" s="143"/>
      <c r="AK203" s="843"/>
      <c r="AL203" s="1562"/>
      <c r="AM203" s="140"/>
    </row>
    <row r="204" spans="1:66" ht="54" customHeight="1" x14ac:dyDescent="0.2">
      <c r="A204" s="949"/>
      <c r="B204" s="946"/>
      <c r="C204" s="974"/>
      <c r="D204" s="946"/>
      <c r="E204" s="965"/>
      <c r="F204" s="576" t="s">
        <v>395</v>
      </c>
      <c r="G204" s="1041"/>
      <c r="H204" s="978" t="s">
        <v>274</v>
      </c>
      <c r="I204" s="1003"/>
      <c r="J204" s="1003"/>
      <c r="K204" s="987"/>
      <c r="L204" s="984"/>
      <c r="M204" s="987"/>
      <c r="N204" s="924"/>
      <c r="O204" s="939" t="s">
        <v>861</v>
      </c>
      <c r="P204" s="869"/>
      <c r="Q204" s="1059"/>
      <c r="R204" s="1061"/>
      <c r="S204" s="1064"/>
      <c r="T204" s="941"/>
      <c r="U204" s="942"/>
      <c r="V204" s="943"/>
      <c r="W204" s="944"/>
      <c r="X204" s="1160"/>
      <c r="Y204" s="1070"/>
      <c r="Z204" s="836"/>
      <c r="AA204" s="836"/>
      <c r="AB204" s="893"/>
      <c r="AC204" s="836"/>
      <c r="AD204" s="836"/>
      <c r="AE204" s="905"/>
      <c r="AF204" s="905"/>
      <c r="AG204" s="140"/>
      <c r="AH204" s="143"/>
      <c r="AI204" s="140"/>
      <c r="AJ204" s="143"/>
      <c r="AK204" s="843"/>
      <c r="AL204" s="1562"/>
      <c r="AM204" s="140"/>
    </row>
    <row r="205" spans="1:66" ht="67.5" customHeight="1" x14ac:dyDescent="0.2">
      <c r="A205" s="949"/>
      <c r="B205" s="946"/>
      <c r="C205" s="974"/>
      <c r="D205" s="946"/>
      <c r="E205" s="965"/>
      <c r="F205" s="957" t="s">
        <v>396</v>
      </c>
      <c r="G205" s="1041"/>
      <c r="H205" s="965"/>
      <c r="I205" s="951"/>
      <c r="J205" s="951"/>
      <c r="K205" s="987"/>
      <c r="L205" s="984"/>
      <c r="M205" s="987"/>
      <c r="N205" s="924"/>
      <c r="O205" s="939"/>
      <c r="P205" s="869"/>
      <c r="Q205" s="959"/>
      <c r="R205" s="1062"/>
      <c r="S205" s="1064"/>
      <c r="T205" s="941"/>
      <c r="U205" s="942"/>
      <c r="V205" s="943"/>
      <c r="W205" s="944"/>
      <c r="X205" s="1160"/>
      <c r="Y205" s="1070"/>
      <c r="Z205" s="836"/>
      <c r="AA205" s="836"/>
      <c r="AB205" s="893"/>
      <c r="AC205" s="836"/>
      <c r="AD205" s="836"/>
      <c r="AE205" s="905"/>
      <c r="AF205" s="905"/>
      <c r="AG205" s="140"/>
      <c r="AH205" s="143"/>
      <c r="AI205" s="140"/>
      <c r="AJ205" s="143"/>
      <c r="AK205" s="843"/>
      <c r="AL205" s="1562"/>
      <c r="AM205" s="140"/>
    </row>
    <row r="206" spans="1:66" ht="98.25" customHeight="1" x14ac:dyDescent="0.2">
      <c r="A206" s="949"/>
      <c r="B206" s="946"/>
      <c r="C206" s="975"/>
      <c r="D206" s="946"/>
      <c r="E206" s="979"/>
      <c r="F206" s="972"/>
      <c r="G206" s="1041"/>
      <c r="H206" s="979"/>
      <c r="I206" s="1003"/>
      <c r="J206" s="1003"/>
      <c r="K206" s="988"/>
      <c r="L206" s="985"/>
      <c r="M206" s="988"/>
      <c r="N206" s="1000"/>
      <c r="O206" s="940"/>
      <c r="P206" s="870"/>
      <c r="Q206" s="1059"/>
      <c r="R206" s="1061"/>
      <c r="S206" s="1065"/>
      <c r="T206" s="941"/>
      <c r="U206" s="942"/>
      <c r="V206" s="943"/>
      <c r="W206" s="944"/>
      <c r="X206" s="1160"/>
      <c r="Y206" s="1071"/>
      <c r="Z206" s="874"/>
      <c r="AA206" s="874"/>
      <c r="AB206" s="876"/>
      <c r="AC206" s="874"/>
      <c r="AD206" s="874"/>
      <c r="AE206" s="873"/>
      <c r="AF206" s="873"/>
      <c r="AG206" s="140"/>
      <c r="AH206" s="143"/>
      <c r="AI206" s="140"/>
      <c r="AJ206" s="143"/>
      <c r="AK206" s="845"/>
      <c r="AL206" s="1563"/>
      <c r="AM206" s="140"/>
    </row>
    <row r="207" spans="1:66" ht="66" customHeight="1" x14ac:dyDescent="0.2">
      <c r="A207" s="949"/>
      <c r="B207" s="946"/>
      <c r="C207" s="976">
        <v>49</v>
      </c>
      <c r="D207" s="946"/>
      <c r="E207" s="978" t="s">
        <v>157</v>
      </c>
      <c r="F207" s="576" t="s">
        <v>397</v>
      </c>
      <c r="G207" s="1046" t="s">
        <v>862</v>
      </c>
      <c r="H207" s="592" t="s">
        <v>398</v>
      </c>
      <c r="I207" s="1003" t="s">
        <v>12</v>
      </c>
      <c r="J207" s="1003" t="s">
        <v>114</v>
      </c>
      <c r="K207" s="1206">
        <f>VLOOKUP(I207,'[12]MATRIZ CALIFICACIÓN'!$B$10:$C$14,2,0)</f>
        <v>2</v>
      </c>
      <c r="L207" s="983">
        <f>HLOOKUP(J207,'[12]MATRIZ CALIFICACIÓN'!$D$8:$F$9,2,0)</f>
        <v>2</v>
      </c>
      <c r="M207" s="1206">
        <f>VALUE(CONCATENATE(K207,L207))</f>
        <v>22</v>
      </c>
      <c r="N207" s="923" t="str">
        <f>VLOOKUP(M207,'[17]MATRIZ CALIFICACIÓN'!$D$27:$E$69,2,0)</f>
        <v>MODERADA</v>
      </c>
      <c r="O207" s="924" t="s">
        <v>399</v>
      </c>
      <c r="P207" s="868" t="s">
        <v>106</v>
      </c>
      <c r="Q207" s="1059" t="s">
        <v>47</v>
      </c>
      <c r="R207" s="1061" t="s">
        <v>114</v>
      </c>
      <c r="S207" s="1081" t="s">
        <v>10</v>
      </c>
      <c r="T207" s="926" t="s">
        <v>509</v>
      </c>
      <c r="U207" s="868" t="s">
        <v>863</v>
      </c>
      <c r="V207" s="928" t="s">
        <v>400</v>
      </c>
      <c r="W207" s="929" t="s">
        <v>392</v>
      </c>
      <c r="X207" s="936" t="s">
        <v>401</v>
      </c>
      <c r="Y207" s="1131">
        <v>43220</v>
      </c>
      <c r="Z207" s="868" t="s">
        <v>958</v>
      </c>
      <c r="AA207" s="877" t="s">
        <v>955</v>
      </c>
      <c r="AB207" s="1117" t="s">
        <v>959</v>
      </c>
      <c r="AC207" s="894"/>
      <c r="AD207" s="877"/>
      <c r="AE207" s="877"/>
      <c r="AF207" s="1105"/>
      <c r="AG207" s="199"/>
      <c r="AH207" s="150"/>
      <c r="AI207" s="199"/>
      <c r="AJ207" s="150"/>
      <c r="AK207" s="842" t="s">
        <v>1092</v>
      </c>
      <c r="AL207" s="1566"/>
      <c r="AM207" s="199"/>
    </row>
    <row r="208" spans="1:66" ht="54" customHeight="1" x14ac:dyDescent="0.2">
      <c r="A208" s="949"/>
      <c r="B208" s="946"/>
      <c r="C208" s="974"/>
      <c r="D208" s="946"/>
      <c r="E208" s="965"/>
      <c r="F208" s="576" t="s">
        <v>287</v>
      </c>
      <c r="G208" s="1046"/>
      <c r="H208" s="978" t="s">
        <v>402</v>
      </c>
      <c r="I208" s="1003"/>
      <c r="J208" s="1003"/>
      <c r="K208" s="987"/>
      <c r="L208" s="984"/>
      <c r="M208" s="987"/>
      <c r="N208" s="924"/>
      <c r="O208" s="924"/>
      <c r="P208" s="869"/>
      <c r="Q208" s="1059"/>
      <c r="R208" s="1061"/>
      <c r="S208" s="1064"/>
      <c r="T208" s="1068"/>
      <c r="U208" s="869"/>
      <c r="V208" s="899"/>
      <c r="W208" s="1088"/>
      <c r="X208" s="937"/>
      <c r="Y208" s="1132"/>
      <c r="Z208" s="869"/>
      <c r="AA208" s="878"/>
      <c r="AB208" s="1118"/>
      <c r="AC208" s="895"/>
      <c r="AD208" s="878"/>
      <c r="AE208" s="878"/>
      <c r="AF208" s="1021"/>
      <c r="AG208" s="201"/>
      <c r="AH208" s="200"/>
      <c r="AI208" s="201"/>
      <c r="AJ208" s="200"/>
      <c r="AK208" s="843"/>
      <c r="AL208" s="1562"/>
      <c r="AM208" s="201"/>
    </row>
    <row r="209" spans="1:39" ht="109.5" customHeight="1" x14ac:dyDescent="0.2">
      <c r="A209" s="949"/>
      <c r="B209" s="946"/>
      <c r="C209" s="974"/>
      <c r="D209" s="946"/>
      <c r="E209" s="965"/>
      <c r="F209" s="576" t="s">
        <v>403</v>
      </c>
      <c r="G209" s="1046"/>
      <c r="H209" s="965"/>
      <c r="I209" s="1003"/>
      <c r="J209" s="1003"/>
      <c r="K209" s="987"/>
      <c r="L209" s="984"/>
      <c r="M209" s="987"/>
      <c r="N209" s="924"/>
      <c r="O209" s="924"/>
      <c r="P209" s="869"/>
      <c r="Q209" s="1059"/>
      <c r="R209" s="1061"/>
      <c r="S209" s="1064"/>
      <c r="T209" s="1068"/>
      <c r="U209" s="869"/>
      <c r="V209" s="899"/>
      <c r="W209" s="1088"/>
      <c r="X209" s="937"/>
      <c r="Y209" s="1132"/>
      <c r="Z209" s="869"/>
      <c r="AA209" s="878"/>
      <c r="AB209" s="1118"/>
      <c r="AC209" s="895"/>
      <c r="AD209" s="878"/>
      <c r="AE209" s="878"/>
      <c r="AF209" s="1021"/>
      <c r="AG209" s="201"/>
      <c r="AH209" s="200"/>
      <c r="AI209" s="201"/>
      <c r="AJ209" s="200"/>
      <c r="AK209" s="843"/>
      <c r="AL209" s="1562"/>
      <c r="AM209" s="201"/>
    </row>
    <row r="210" spans="1:39" ht="79.5" customHeight="1" x14ac:dyDescent="0.2">
      <c r="A210" s="949"/>
      <c r="B210" s="946"/>
      <c r="C210" s="975"/>
      <c r="D210" s="946"/>
      <c r="E210" s="979"/>
      <c r="F210" s="576" t="s">
        <v>404</v>
      </c>
      <c r="G210" s="1230"/>
      <c r="H210" s="979"/>
      <c r="I210" s="1003"/>
      <c r="J210" s="1003"/>
      <c r="K210" s="988"/>
      <c r="L210" s="985"/>
      <c r="M210" s="988"/>
      <c r="N210" s="1000"/>
      <c r="O210" s="1000"/>
      <c r="P210" s="870"/>
      <c r="Q210" s="1059"/>
      <c r="R210" s="1061"/>
      <c r="S210" s="1065"/>
      <c r="T210" s="1111"/>
      <c r="U210" s="870"/>
      <c r="V210" s="1204"/>
      <c r="W210" s="1093"/>
      <c r="X210" s="938"/>
      <c r="Y210" s="1133"/>
      <c r="Z210" s="870"/>
      <c r="AA210" s="889"/>
      <c r="AB210" s="1119"/>
      <c r="AC210" s="896"/>
      <c r="AD210" s="889"/>
      <c r="AE210" s="889"/>
      <c r="AF210" s="1106"/>
      <c r="AG210" s="174"/>
      <c r="AH210" s="145"/>
      <c r="AI210" s="174"/>
      <c r="AJ210" s="145"/>
      <c r="AK210" s="845"/>
      <c r="AL210" s="1563"/>
      <c r="AM210" s="174"/>
    </row>
    <row r="211" spans="1:39" ht="47.25" customHeight="1" x14ac:dyDescent="0.2">
      <c r="A211" s="949"/>
      <c r="B211" s="946"/>
      <c r="C211" s="976">
        <v>41</v>
      </c>
      <c r="D211" s="972"/>
      <c r="E211" s="514" t="s">
        <v>157</v>
      </c>
      <c r="F211" s="576" t="str">
        <f>'[18]MAPA DE RIESGOS '!F26</f>
        <v xml:space="preserve">Bajos estándares éticos </v>
      </c>
      <c r="G211" s="1229" t="str">
        <f>'[18]MAPA DE RIESGOS '!G26</f>
        <v>Pérdida de los recursos de las cajas menores aprobadas para la SDM en beneficio propio o de un tercero</v>
      </c>
      <c r="H211" s="510" t="s">
        <v>388</v>
      </c>
      <c r="I211" s="1003" t="s">
        <v>12</v>
      </c>
      <c r="J211" s="1003" t="s">
        <v>114</v>
      </c>
      <c r="K211" s="574">
        <f>'[18]MAPA DE RIESGOS '!K26</f>
        <v>2</v>
      </c>
      <c r="L211" s="577">
        <f>'[18]MAPA DE RIESGOS '!L26</f>
        <v>2</v>
      </c>
      <c r="M211" s="574">
        <f>'[18]MAPA DE RIESGOS '!M26</f>
        <v>22</v>
      </c>
      <c r="N211" s="923" t="str">
        <f>VLOOKUP(M211,'[17]MATRIZ CALIFICACIÓN'!$D$27:$E$69,2,0)</f>
        <v>MODERADA</v>
      </c>
      <c r="O211" s="1076" t="str">
        <f>'[18]MAPA DE RIESGOS '!O26</f>
        <v>Cumplimiento en la ejecución del procedimiento PA01-PR22</v>
      </c>
      <c r="P211" s="868" t="s">
        <v>106</v>
      </c>
      <c r="Q211" s="1059" t="s">
        <v>47</v>
      </c>
      <c r="R211" s="1061" t="s">
        <v>114</v>
      </c>
      <c r="S211" s="1081" t="str">
        <f>'[18]MAPA DE RIESGOS '!S26</f>
        <v>BAJA</v>
      </c>
      <c r="T211" s="1078" t="s">
        <v>390</v>
      </c>
      <c r="U211" s="1005" t="s">
        <v>496</v>
      </c>
      <c r="V211" s="1208" t="str">
        <f>'[18]MAPA DE RIESGOS '!V26</f>
        <v>Informe de auditoria</v>
      </c>
      <c r="W211" s="929" t="str">
        <f>'[18]MAPA DE RIESGOS '!W26</f>
        <v>Subdirector Administrativo/ Director de Asuntos Legales /Oficina de Control Interno</v>
      </c>
      <c r="X211" s="837" t="str">
        <f>'[18]MAPA DE RIESGOS '!X26</f>
        <v>Número de informes/número de arqueos</v>
      </c>
      <c r="Y211" s="1084">
        <v>43220</v>
      </c>
      <c r="Z211" s="837" t="s">
        <v>960</v>
      </c>
      <c r="AA211" s="837" t="s">
        <v>941</v>
      </c>
      <c r="AB211" s="837" t="s">
        <v>941</v>
      </c>
      <c r="AC211" s="894"/>
      <c r="AD211" s="877"/>
      <c r="AE211" s="877"/>
      <c r="AF211" s="1105"/>
      <c r="AG211" s="199"/>
      <c r="AH211" s="150"/>
      <c r="AI211" s="199"/>
      <c r="AJ211" s="150"/>
      <c r="AK211" s="862" t="s">
        <v>1089</v>
      </c>
      <c r="AL211" s="1578"/>
      <c r="AM211" s="199"/>
    </row>
    <row r="212" spans="1:39" ht="48" customHeight="1" x14ac:dyDescent="0.2">
      <c r="A212" s="949"/>
      <c r="B212" s="946"/>
      <c r="C212" s="974"/>
      <c r="D212" s="957" t="str">
        <f>'[18]MAPA DE RIESGOS '!D27</f>
        <v>ECONOMICOS</v>
      </c>
      <c r="E212" s="1433" t="s">
        <v>160</v>
      </c>
      <c r="F212" s="957" t="str">
        <f>'[18]MAPA DE RIESGOS '!F27</f>
        <v>Baja cultura del control institucional</v>
      </c>
      <c r="G212" s="998"/>
      <c r="H212" s="510" t="s">
        <v>394</v>
      </c>
      <c r="I212" s="1003"/>
      <c r="J212" s="1003"/>
      <c r="K212" s="569">
        <f>'[18]MAPA DE RIESGOS '!K27</f>
        <v>0</v>
      </c>
      <c r="L212" s="571">
        <f>'[18]MAPA DE RIESGOS '!L27</f>
        <v>0</v>
      </c>
      <c r="M212" s="569">
        <f>'[18]MAPA DE RIESGOS '!M27</f>
        <v>0</v>
      </c>
      <c r="N212" s="924"/>
      <c r="O212" s="939"/>
      <c r="P212" s="869"/>
      <c r="Q212" s="1059"/>
      <c r="R212" s="1061"/>
      <c r="S212" s="1064"/>
      <c r="T212" s="1079"/>
      <c r="U212" s="1006"/>
      <c r="V212" s="1086"/>
      <c r="W212" s="1088"/>
      <c r="X212" s="836"/>
      <c r="Y212" s="885"/>
      <c r="Z212" s="836"/>
      <c r="AA212" s="836"/>
      <c r="AB212" s="836"/>
      <c r="AC212" s="895"/>
      <c r="AD212" s="878"/>
      <c r="AE212" s="878"/>
      <c r="AF212" s="1021"/>
      <c r="AG212" s="201"/>
      <c r="AH212" s="200"/>
      <c r="AI212" s="201"/>
      <c r="AJ212" s="200"/>
      <c r="AK212" s="863"/>
      <c r="AL212" s="1576"/>
      <c r="AM212" s="201"/>
    </row>
    <row r="213" spans="1:39" ht="49.5" customHeight="1" x14ac:dyDescent="0.2">
      <c r="A213" s="949"/>
      <c r="B213" s="946"/>
      <c r="C213" s="974"/>
      <c r="D213" s="946"/>
      <c r="E213" s="1434"/>
      <c r="F213" s="946"/>
      <c r="G213" s="998"/>
      <c r="H213" s="978" t="s">
        <v>274</v>
      </c>
      <c r="I213" s="1003"/>
      <c r="J213" s="1003"/>
      <c r="K213" s="569">
        <f>'[18]MAPA DE RIESGOS '!K28</f>
        <v>0</v>
      </c>
      <c r="L213" s="571">
        <f>'[18]MAPA DE RIESGOS '!L28</f>
        <v>0</v>
      </c>
      <c r="M213" s="569">
        <f>'[18]MAPA DE RIESGOS '!M28</f>
        <v>0</v>
      </c>
      <c r="N213" s="924"/>
      <c r="O213" s="939"/>
      <c r="P213" s="869"/>
      <c r="Q213" s="1059"/>
      <c r="R213" s="1061"/>
      <c r="S213" s="1064"/>
      <c r="T213" s="1079"/>
      <c r="U213" s="1006"/>
      <c r="V213" s="1086"/>
      <c r="W213" s="1088"/>
      <c r="X213" s="836"/>
      <c r="Y213" s="885"/>
      <c r="Z213" s="836"/>
      <c r="AA213" s="836"/>
      <c r="AB213" s="836"/>
      <c r="AC213" s="895"/>
      <c r="AD213" s="878"/>
      <c r="AE213" s="878"/>
      <c r="AF213" s="1021"/>
      <c r="AG213" s="201"/>
      <c r="AH213" s="200"/>
      <c r="AI213" s="201"/>
      <c r="AJ213" s="200"/>
      <c r="AK213" s="863"/>
      <c r="AL213" s="1576"/>
      <c r="AM213" s="201"/>
    </row>
    <row r="214" spans="1:39" ht="42.75" customHeight="1" x14ac:dyDescent="0.2">
      <c r="A214" s="949"/>
      <c r="B214" s="946"/>
      <c r="C214" s="975"/>
      <c r="D214" s="946"/>
      <c r="E214" s="1439"/>
      <c r="F214" s="972"/>
      <c r="G214" s="999"/>
      <c r="H214" s="979"/>
      <c r="I214" s="1003"/>
      <c r="J214" s="1003"/>
      <c r="K214" s="570">
        <f>'[18]MAPA DE RIESGOS '!K29</f>
        <v>0</v>
      </c>
      <c r="L214" s="572">
        <f>'[18]MAPA DE RIESGOS '!L29</f>
        <v>0</v>
      </c>
      <c r="M214" s="570">
        <f>'[18]MAPA DE RIESGOS '!M29</f>
        <v>0</v>
      </c>
      <c r="N214" s="1000"/>
      <c r="O214" s="940"/>
      <c r="P214" s="870"/>
      <c r="Q214" s="1059"/>
      <c r="R214" s="1061"/>
      <c r="S214" s="1065"/>
      <c r="T214" s="1080"/>
      <c r="U214" s="1007"/>
      <c r="V214" s="1158"/>
      <c r="W214" s="1093"/>
      <c r="X214" s="874"/>
      <c r="Y214" s="886"/>
      <c r="Z214" s="874"/>
      <c r="AA214" s="874"/>
      <c r="AB214" s="874"/>
      <c r="AC214" s="896"/>
      <c r="AD214" s="889"/>
      <c r="AE214" s="889"/>
      <c r="AF214" s="1106"/>
      <c r="AG214" s="174"/>
      <c r="AH214" s="145"/>
      <c r="AI214" s="174"/>
      <c r="AJ214" s="145"/>
      <c r="AK214" s="864"/>
      <c r="AL214" s="1579"/>
      <c r="AM214" s="174"/>
    </row>
    <row r="215" spans="1:39" ht="114" customHeight="1" x14ac:dyDescent="0.2">
      <c r="A215" s="949"/>
      <c r="B215" s="946"/>
      <c r="C215" s="974">
        <v>42</v>
      </c>
      <c r="D215" s="946"/>
      <c r="E215" s="594" t="s">
        <v>157</v>
      </c>
      <c r="F215" s="564" t="s">
        <v>287</v>
      </c>
      <c r="G215" s="1046" t="s">
        <v>497</v>
      </c>
      <c r="H215" s="564" t="s">
        <v>498</v>
      </c>
      <c r="I215" s="1040" t="s">
        <v>12</v>
      </c>
      <c r="J215" s="1040" t="s">
        <v>114</v>
      </c>
      <c r="K215" s="987"/>
      <c r="L215" s="984"/>
      <c r="M215" s="987"/>
      <c r="N215" s="924" t="s">
        <v>35</v>
      </c>
      <c r="O215" s="563" t="s">
        <v>501</v>
      </c>
      <c r="P215" s="869" t="s">
        <v>106</v>
      </c>
      <c r="Q215" s="1159" t="s">
        <v>47</v>
      </c>
      <c r="R215" s="1219" t="s">
        <v>114</v>
      </c>
      <c r="S215" s="1064" t="s">
        <v>10</v>
      </c>
      <c r="T215" s="256" t="s">
        <v>504</v>
      </c>
      <c r="U215" s="551" t="s">
        <v>505</v>
      </c>
      <c r="V215" s="256" t="s">
        <v>506</v>
      </c>
      <c r="W215" s="566" t="s">
        <v>507</v>
      </c>
      <c r="X215" s="292" t="s">
        <v>508</v>
      </c>
      <c r="Y215" s="1084">
        <v>43220</v>
      </c>
      <c r="Z215" s="685" t="s">
        <v>961</v>
      </c>
      <c r="AA215" s="878" t="s">
        <v>955</v>
      </c>
      <c r="AB215" s="724" t="s">
        <v>962</v>
      </c>
      <c r="AC215" s="895"/>
      <c r="AD215" s="248"/>
      <c r="AE215" s="878"/>
      <c r="AF215" s="249"/>
      <c r="AG215" s="174"/>
      <c r="AH215" s="145"/>
      <c r="AI215" s="174"/>
      <c r="AJ215" s="145"/>
      <c r="AK215" s="842" t="s">
        <v>1091</v>
      </c>
      <c r="AL215" s="1580"/>
      <c r="AM215" s="174"/>
    </row>
    <row r="216" spans="1:39" ht="87" customHeight="1" x14ac:dyDescent="0.2">
      <c r="A216" s="949"/>
      <c r="B216" s="946"/>
      <c r="C216" s="974"/>
      <c r="D216" s="946"/>
      <c r="E216" s="1433" t="s">
        <v>160</v>
      </c>
      <c r="F216" s="576" t="s">
        <v>252</v>
      </c>
      <c r="G216" s="1046"/>
      <c r="H216" s="592" t="s">
        <v>402</v>
      </c>
      <c r="I216" s="1003"/>
      <c r="J216" s="1003"/>
      <c r="K216" s="987"/>
      <c r="L216" s="984"/>
      <c r="M216" s="987"/>
      <c r="N216" s="924"/>
      <c r="O216" s="188" t="s">
        <v>502</v>
      </c>
      <c r="P216" s="869"/>
      <c r="Q216" s="1059"/>
      <c r="R216" s="1061"/>
      <c r="S216" s="1064"/>
      <c r="T216" s="584" t="s">
        <v>509</v>
      </c>
      <c r="U216" s="573" t="s">
        <v>510</v>
      </c>
      <c r="V216" s="584" t="s">
        <v>511</v>
      </c>
      <c r="W216" s="240" t="s">
        <v>507</v>
      </c>
      <c r="X216" s="212" t="s">
        <v>512</v>
      </c>
      <c r="Y216" s="885"/>
      <c r="Z216" s="752" t="s">
        <v>963</v>
      </c>
      <c r="AA216" s="878"/>
      <c r="AB216" s="214" t="s">
        <v>964</v>
      </c>
      <c r="AC216" s="895"/>
      <c r="AD216" s="1107"/>
      <c r="AE216" s="878"/>
      <c r="AF216" s="1105"/>
      <c r="AG216" s="140"/>
      <c r="AH216" s="143"/>
      <c r="AI216" s="140"/>
      <c r="AJ216" s="143"/>
      <c r="AK216" s="843"/>
      <c r="AL216" s="1581"/>
      <c r="AM216" s="140"/>
    </row>
    <row r="217" spans="1:39" ht="63" customHeight="1" x14ac:dyDescent="0.2">
      <c r="A217" s="949"/>
      <c r="B217" s="946"/>
      <c r="C217" s="974"/>
      <c r="D217" s="946"/>
      <c r="E217" s="1434"/>
      <c r="F217" s="957" t="s">
        <v>404</v>
      </c>
      <c r="G217" s="1046"/>
      <c r="H217" s="592" t="s">
        <v>499</v>
      </c>
      <c r="I217" s="1003"/>
      <c r="J217" s="1003"/>
      <c r="K217" s="987"/>
      <c r="L217" s="984"/>
      <c r="M217" s="987"/>
      <c r="N217" s="924"/>
      <c r="O217" s="981" t="s">
        <v>503</v>
      </c>
      <c r="P217" s="869"/>
      <c r="Q217" s="1059"/>
      <c r="R217" s="1061"/>
      <c r="S217" s="1064"/>
      <c r="T217" s="926" t="s">
        <v>513</v>
      </c>
      <c r="U217" s="868" t="s">
        <v>514</v>
      </c>
      <c r="V217" s="928" t="s">
        <v>515</v>
      </c>
      <c r="W217" s="929" t="s">
        <v>517</v>
      </c>
      <c r="X217" s="837" t="s">
        <v>516</v>
      </c>
      <c r="Y217" s="885"/>
      <c r="Z217" s="868" t="s">
        <v>965</v>
      </c>
      <c r="AA217" s="878"/>
      <c r="AB217" s="1021" t="s">
        <v>941</v>
      </c>
      <c r="AC217" s="895"/>
      <c r="AD217" s="1108"/>
      <c r="AE217" s="878"/>
      <c r="AF217" s="835"/>
      <c r="AG217" s="140"/>
      <c r="AH217" s="143"/>
      <c r="AI217" s="140"/>
      <c r="AJ217" s="143"/>
      <c r="AK217" s="843"/>
      <c r="AL217" s="1581"/>
      <c r="AM217" s="140"/>
    </row>
    <row r="218" spans="1:39" ht="39.75" customHeight="1" thickBot="1" x14ac:dyDescent="0.25">
      <c r="A218" s="949"/>
      <c r="B218" s="947"/>
      <c r="C218" s="977"/>
      <c r="D218" s="947"/>
      <c r="E218" s="1435"/>
      <c r="F218" s="947"/>
      <c r="G218" s="1047"/>
      <c r="H218" s="213" t="s">
        <v>500</v>
      </c>
      <c r="I218" s="1083"/>
      <c r="J218" s="1083"/>
      <c r="K218" s="1207"/>
      <c r="L218" s="1237"/>
      <c r="M218" s="1207"/>
      <c r="N218" s="925"/>
      <c r="O218" s="982"/>
      <c r="P218" s="871"/>
      <c r="Q218" s="1205"/>
      <c r="R218" s="1220"/>
      <c r="S218" s="1212"/>
      <c r="T218" s="927"/>
      <c r="U218" s="871"/>
      <c r="V218" s="900"/>
      <c r="W218" s="930"/>
      <c r="X218" s="838"/>
      <c r="Y218" s="886"/>
      <c r="Z218" s="871"/>
      <c r="AA218" s="879"/>
      <c r="AB218" s="1022"/>
      <c r="AC218" s="1102"/>
      <c r="AD218" s="1109"/>
      <c r="AE218" s="879"/>
      <c r="AF218" s="834"/>
      <c r="AG218" s="140"/>
      <c r="AH218" s="143"/>
      <c r="AI218" s="140"/>
      <c r="AJ218" s="143"/>
      <c r="AK218" s="844"/>
      <c r="AL218" s="1582"/>
      <c r="AM218" s="140"/>
    </row>
    <row r="219" spans="1:39" ht="113.25" customHeight="1" x14ac:dyDescent="0.2">
      <c r="A219" s="1270" t="s">
        <v>464</v>
      </c>
      <c r="B219" s="945" t="s">
        <v>864</v>
      </c>
      <c r="C219" s="973">
        <v>43</v>
      </c>
      <c r="D219" s="945" t="s">
        <v>161</v>
      </c>
      <c r="E219" s="980" t="s">
        <v>160</v>
      </c>
      <c r="F219" s="520" t="s">
        <v>525</v>
      </c>
      <c r="G219" s="1447" t="s">
        <v>865</v>
      </c>
      <c r="H219" s="520" t="s">
        <v>405</v>
      </c>
      <c r="I219" s="1191" t="s">
        <v>29</v>
      </c>
      <c r="J219" s="1191" t="s">
        <v>113</v>
      </c>
      <c r="K219" s="986">
        <f>VLOOKUP(I219,'[19]MATRIZ CALIFICACIÓN'!$B$10:$C$14,2,0)</f>
        <v>3</v>
      </c>
      <c r="L219" s="1039">
        <f>HLOOKUP(J219,'[19]MATRIZ CALIFICACIÓN'!$D$8:$F$9,2,0)</f>
        <v>1</v>
      </c>
      <c r="M219" s="986">
        <f>VALUE(CONCATENATE(K219,L219))</f>
        <v>31</v>
      </c>
      <c r="N219" s="1210" t="str">
        <f>VLOOKUP(M219,'[19]MATRIZ CALIFICACIÓN'!$D$27:$E$69,2,0)</f>
        <v>MODERADA</v>
      </c>
      <c r="O219" s="187" t="s">
        <v>526</v>
      </c>
      <c r="P219" s="1077" t="s">
        <v>106</v>
      </c>
      <c r="Q219" s="1211" t="s">
        <v>47</v>
      </c>
      <c r="R219" s="1211" t="s">
        <v>113</v>
      </c>
      <c r="S219" s="1063" t="s">
        <v>10</v>
      </c>
      <c r="T219" s="1209" t="s">
        <v>280</v>
      </c>
      <c r="U219" s="621" t="s">
        <v>527</v>
      </c>
      <c r="V219" s="207" t="s">
        <v>528</v>
      </c>
      <c r="W219" s="1482" t="s">
        <v>406</v>
      </c>
      <c r="X219" s="215" t="s">
        <v>529</v>
      </c>
      <c r="Y219" s="931">
        <v>43208</v>
      </c>
      <c r="Z219" s="258" t="s">
        <v>1053</v>
      </c>
      <c r="AA219" s="1591" t="s">
        <v>1062</v>
      </c>
      <c r="AB219" s="776" t="s">
        <v>1054</v>
      </c>
      <c r="AC219" s="1066"/>
      <c r="AD219" s="1096"/>
      <c r="AE219" s="1099"/>
      <c r="AF219" s="251"/>
      <c r="AG219" s="139"/>
      <c r="AH219" s="142"/>
      <c r="AI219" s="139"/>
      <c r="AJ219" s="142"/>
      <c r="AK219" s="843" t="s">
        <v>1090</v>
      </c>
      <c r="AL219" s="1558"/>
      <c r="AM219" s="139"/>
    </row>
    <row r="220" spans="1:39" ht="72.75" customHeight="1" x14ac:dyDescent="0.2">
      <c r="A220" s="1271"/>
      <c r="B220" s="946"/>
      <c r="C220" s="974"/>
      <c r="D220" s="946"/>
      <c r="E220" s="965"/>
      <c r="F220" s="1445" t="s">
        <v>530</v>
      </c>
      <c r="G220" s="998"/>
      <c r="H220" s="1005" t="s">
        <v>407</v>
      </c>
      <c r="I220" s="952"/>
      <c r="J220" s="952"/>
      <c r="K220" s="987"/>
      <c r="L220" s="984"/>
      <c r="M220" s="987"/>
      <c r="N220" s="924"/>
      <c r="O220" s="211" t="s">
        <v>531</v>
      </c>
      <c r="P220" s="869"/>
      <c r="Q220" s="960"/>
      <c r="R220" s="960"/>
      <c r="S220" s="1064"/>
      <c r="T220" s="1079"/>
      <c r="U220" s="622" t="s">
        <v>532</v>
      </c>
      <c r="V220" s="618" t="s">
        <v>533</v>
      </c>
      <c r="W220" s="1088"/>
      <c r="X220" s="212" t="s">
        <v>534</v>
      </c>
      <c r="Y220" s="932"/>
      <c r="Z220" s="695" t="s">
        <v>1055</v>
      </c>
      <c r="AA220" s="1500"/>
      <c r="AB220" s="777" t="s">
        <v>1056</v>
      </c>
      <c r="AC220" s="903"/>
      <c r="AD220" s="1097"/>
      <c r="AE220" s="1009"/>
      <c r="AF220" s="252"/>
      <c r="AG220" s="140"/>
      <c r="AH220" s="143"/>
      <c r="AI220" s="140"/>
      <c r="AJ220" s="143"/>
      <c r="AK220" s="843"/>
      <c r="AL220" s="1559"/>
      <c r="AM220" s="140"/>
    </row>
    <row r="221" spans="1:39" ht="44.25" customHeight="1" x14ac:dyDescent="0.2">
      <c r="A221" s="1271"/>
      <c r="B221" s="946"/>
      <c r="C221" s="974"/>
      <c r="D221" s="946"/>
      <c r="E221" s="965"/>
      <c r="F221" s="1542"/>
      <c r="G221" s="998"/>
      <c r="H221" s="1006"/>
      <c r="I221" s="952"/>
      <c r="J221" s="952"/>
      <c r="K221" s="987"/>
      <c r="L221" s="984"/>
      <c r="M221" s="987"/>
      <c r="N221" s="924"/>
      <c r="O221" s="1081" t="s">
        <v>550</v>
      </c>
      <c r="P221" s="869"/>
      <c r="Q221" s="960"/>
      <c r="R221" s="960"/>
      <c r="S221" s="1064"/>
      <c r="T221" s="1079"/>
      <c r="U221" s="1076" t="s">
        <v>551</v>
      </c>
      <c r="V221" s="1208" t="s">
        <v>535</v>
      </c>
      <c r="W221" s="1088"/>
      <c r="X221" s="837" t="s">
        <v>536</v>
      </c>
      <c r="Y221" s="932"/>
      <c r="Z221" s="720" t="s">
        <v>1057</v>
      </c>
      <c r="AA221" s="1500"/>
      <c r="AB221" s="1112" t="s">
        <v>1058</v>
      </c>
      <c r="AC221" s="903"/>
      <c r="AD221" s="1097"/>
      <c r="AE221" s="1009"/>
      <c r="AF221" s="1100"/>
      <c r="AG221" s="140"/>
      <c r="AH221" s="143"/>
      <c r="AI221" s="140"/>
      <c r="AJ221" s="143"/>
      <c r="AK221" s="843"/>
      <c r="AL221" s="1559"/>
      <c r="AM221" s="140"/>
    </row>
    <row r="222" spans="1:39" ht="33.75" customHeight="1" x14ac:dyDescent="0.2">
      <c r="A222" s="1271"/>
      <c r="B222" s="946"/>
      <c r="C222" s="975"/>
      <c r="D222" s="972"/>
      <c r="E222" s="979"/>
      <c r="F222" s="1446"/>
      <c r="G222" s="999"/>
      <c r="H222" s="1007"/>
      <c r="I222" s="1040"/>
      <c r="J222" s="1040"/>
      <c r="K222" s="988"/>
      <c r="L222" s="985"/>
      <c r="M222" s="988"/>
      <c r="N222" s="1000"/>
      <c r="O222" s="1065"/>
      <c r="P222" s="870"/>
      <c r="Q222" s="1159"/>
      <c r="R222" s="1159"/>
      <c r="S222" s="1065"/>
      <c r="T222" s="1080"/>
      <c r="U222" s="940"/>
      <c r="V222" s="1158"/>
      <c r="W222" s="1093"/>
      <c r="X222" s="874"/>
      <c r="Y222" s="933"/>
      <c r="Z222" s="721"/>
      <c r="AA222" s="1500"/>
      <c r="AB222" s="1617"/>
      <c r="AC222" s="1004"/>
      <c r="AD222" s="1098"/>
      <c r="AE222" s="1012"/>
      <c r="AF222" s="1101"/>
      <c r="AG222" s="140"/>
      <c r="AH222" s="143"/>
      <c r="AI222" s="140"/>
      <c r="AJ222" s="143"/>
      <c r="AK222" s="845"/>
      <c r="AL222" s="1560"/>
      <c r="AM222" s="140"/>
    </row>
    <row r="223" spans="1:39" ht="62.25" customHeight="1" x14ac:dyDescent="0.2">
      <c r="A223" s="1271"/>
      <c r="B223" s="946"/>
      <c r="C223" s="976">
        <v>44</v>
      </c>
      <c r="D223" s="957" t="s">
        <v>164</v>
      </c>
      <c r="E223" s="978" t="s">
        <v>160</v>
      </c>
      <c r="F223" s="1445" t="s">
        <v>537</v>
      </c>
      <c r="G223" s="1440" t="s">
        <v>538</v>
      </c>
      <c r="H223" s="542" t="s">
        <v>405</v>
      </c>
      <c r="I223" s="951" t="s">
        <v>29</v>
      </c>
      <c r="J223" s="951" t="s">
        <v>113</v>
      </c>
      <c r="K223" s="1206">
        <f>VLOOKUP(I223,'[6]MATRIZ CALIFICACIÓN'!$B$10:$C$14,2,0)</f>
        <v>3</v>
      </c>
      <c r="L223" s="983">
        <f>HLOOKUP(J223,'[6]MATRIZ CALIFICACIÓN'!$D$8:$F$9,2,0)</f>
        <v>1</v>
      </c>
      <c r="M223" s="1206">
        <f>VALUE(CONCATENATE(K223,L223))</f>
        <v>31</v>
      </c>
      <c r="N223" s="923" t="str">
        <f>VLOOKUP(M223,'[19]MATRIZ CALIFICACIÓN'!$D$27:$E$69,2,0)</f>
        <v>MODERADA</v>
      </c>
      <c r="O223" s="923" t="s">
        <v>539</v>
      </c>
      <c r="P223" s="868" t="s">
        <v>106</v>
      </c>
      <c r="Q223" s="868" t="s">
        <v>47</v>
      </c>
      <c r="R223" s="868" t="s">
        <v>113</v>
      </c>
      <c r="S223" s="1081" t="s">
        <v>10</v>
      </c>
      <c r="T223" s="926" t="s">
        <v>280</v>
      </c>
      <c r="U223" s="623" t="s">
        <v>540</v>
      </c>
      <c r="V223" s="615" t="s">
        <v>541</v>
      </c>
      <c r="W223" s="929" t="s">
        <v>406</v>
      </c>
      <c r="X223" s="567" t="s">
        <v>542</v>
      </c>
      <c r="Y223" s="934">
        <v>43208</v>
      </c>
      <c r="Z223" s="877" t="s">
        <v>1059</v>
      </c>
      <c r="AA223" s="1500"/>
      <c r="AB223" s="1112" t="s">
        <v>1054</v>
      </c>
      <c r="AC223" s="894"/>
      <c r="AD223" s="877"/>
      <c r="AE223" s="1011"/>
      <c r="AF223" s="293"/>
      <c r="AG223" s="140"/>
      <c r="AH223" s="143"/>
      <c r="AI223" s="140"/>
      <c r="AJ223" s="143"/>
      <c r="AK223" s="842" t="s">
        <v>1104</v>
      </c>
      <c r="AL223" s="1583"/>
      <c r="AM223" s="140"/>
    </row>
    <row r="224" spans="1:39" ht="51.75" customHeight="1" x14ac:dyDescent="0.2">
      <c r="A224" s="1271"/>
      <c r="B224" s="946"/>
      <c r="C224" s="974"/>
      <c r="D224" s="946"/>
      <c r="E224" s="965"/>
      <c r="F224" s="1446"/>
      <c r="G224" s="1440"/>
      <c r="H224" s="579" t="s">
        <v>543</v>
      </c>
      <c r="I224" s="952"/>
      <c r="J224" s="952"/>
      <c r="K224" s="987"/>
      <c r="L224" s="984"/>
      <c r="M224" s="987"/>
      <c r="N224" s="924"/>
      <c r="O224" s="1000"/>
      <c r="P224" s="869"/>
      <c r="Q224" s="869"/>
      <c r="R224" s="869"/>
      <c r="S224" s="1064"/>
      <c r="T224" s="1068"/>
      <c r="U224" s="1449" t="s">
        <v>545</v>
      </c>
      <c r="V224" s="928" t="s">
        <v>546</v>
      </c>
      <c r="W224" s="1088"/>
      <c r="X224" s="567" t="s">
        <v>547</v>
      </c>
      <c r="Y224" s="934"/>
      <c r="Z224" s="889"/>
      <c r="AA224" s="1500"/>
      <c r="AB224" s="1617"/>
      <c r="AC224" s="895"/>
      <c r="AD224" s="878"/>
      <c r="AE224" s="1009"/>
      <c r="AF224" s="1100"/>
      <c r="AG224" s="140"/>
      <c r="AH224" s="143"/>
      <c r="AI224" s="140"/>
      <c r="AJ224" s="143"/>
      <c r="AK224" s="843"/>
      <c r="AL224" s="1584"/>
      <c r="AM224" s="140"/>
    </row>
    <row r="225" spans="1:39" ht="20.25" customHeight="1" x14ac:dyDescent="0.2">
      <c r="A225" s="1271"/>
      <c r="B225" s="946"/>
      <c r="C225" s="974"/>
      <c r="D225" s="946"/>
      <c r="E225" s="965"/>
      <c r="F225" s="1007" t="s">
        <v>553</v>
      </c>
      <c r="G225" s="1440"/>
      <c r="H225" s="1005" t="s">
        <v>552</v>
      </c>
      <c r="I225" s="952"/>
      <c r="J225" s="952"/>
      <c r="K225" s="987"/>
      <c r="L225" s="984"/>
      <c r="M225" s="987"/>
      <c r="N225" s="924"/>
      <c r="O225" s="1213" t="s">
        <v>544</v>
      </c>
      <c r="P225" s="869"/>
      <c r="Q225" s="869"/>
      <c r="R225" s="869"/>
      <c r="S225" s="1064"/>
      <c r="T225" s="1068"/>
      <c r="U225" s="1360"/>
      <c r="V225" s="1204"/>
      <c r="W225" s="1088"/>
      <c r="X225" s="667"/>
      <c r="Y225" s="934"/>
      <c r="Z225" s="878" t="s">
        <v>1060</v>
      </c>
      <c r="AA225" s="1500"/>
      <c r="AB225" s="1112" t="s">
        <v>1061</v>
      </c>
      <c r="AC225" s="895"/>
      <c r="AD225" s="878"/>
      <c r="AE225" s="1009"/>
      <c r="AF225" s="1103"/>
      <c r="AG225" s="140"/>
      <c r="AH225" s="143"/>
      <c r="AI225" s="140"/>
      <c r="AJ225" s="143"/>
      <c r="AK225" s="843"/>
      <c r="AL225" s="1584"/>
      <c r="AM225" s="140"/>
    </row>
    <row r="226" spans="1:39" ht="20.25" customHeight="1" x14ac:dyDescent="0.2">
      <c r="A226" s="1271"/>
      <c r="B226" s="946"/>
      <c r="C226" s="974"/>
      <c r="D226" s="946"/>
      <c r="E226" s="965"/>
      <c r="F226" s="942"/>
      <c r="G226" s="1440"/>
      <c r="H226" s="1006"/>
      <c r="I226" s="952"/>
      <c r="J226" s="952"/>
      <c r="K226" s="987"/>
      <c r="L226" s="984"/>
      <c r="M226" s="987"/>
      <c r="N226" s="924"/>
      <c r="O226" s="1214"/>
      <c r="P226" s="869"/>
      <c r="Q226" s="869"/>
      <c r="R226" s="869"/>
      <c r="S226" s="1064"/>
      <c r="T226" s="1068"/>
      <c r="U226" s="1360"/>
      <c r="V226" s="1344" t="s">
        <v>548</v>
      </c>
      <c r="W226" s="1088"/>
      <c r="X226" s="836" t="s">
        <v>549</v>
      </c>
      <c r="Y226" s="934"/>
      <c r="Z226" s="878"/>
      <c r="AA226" s="1500"/>
      <c r="AB226" s="1113"/>
      <c r="AC226" s="895"/>
      <c r="AD226" s="878"/>
      <c r="AE226" s="1009"/>
      <c r="AF226" s="1103"/>
      <c r="AG226" s="140"/>
      <c r="AH226" s="143"/>
      <c r="AI226" s="140"/>
      <c r="AJ226" s="143"/>
      <c r="AK226" s="843"/>
      <c r="AL226" s="1584"/>
      <c r="AM226" s="140"/>
    </row>
    <row r="227" spans="1:39" ht="62.25" customHeight="1" thickBot="1" x14ac:dyDescent="0.25">
      <c r="A227" s="1272"/>
      <c r="B227" s="947"/>
      <c r="C227" s="977"/>
      <c r="D227" s="947"/>
      <c r="E227" s="966"/>
      <c r="F227" s="1436"/>
      <c r="G227" s="1441"/>
      <c r="H227" s="1008"/>
      <c r="I227" s="953"/>
      <c r="J227" s="953"/>
      <c r="K227" s="1207"/>
      <c r="L227" s="1237"/>
      <c r="M227" s="1207"/>
      <c r="N227" s="925"/>
      <c r="O227" s="1215"/>
      <c r="P227" s="871"/>
      <c r="Q227" s="871"/>
      <c r="R227" s="871"/>
      <c r="S227" s="1212"/>
      <c r="T227" s="927"/>
      <c r="U227" s="1361"/>
      <c r="V227" s="1448"/>
      <c r="W227" s="930"/>
      <c r="X227" s="838"/>
      <c r="Y227" s="935"/>
      <c r="Z227" s="879"/>
      <c r="AA227" s="1616"/>
      <c r="AB227" s="1114"/>
      <c r="AC227" s="1102"/>
      <c r="AD227" s="879"/>
      <c r="AE227" s="1010"/>
      <c r="AF227" s="1104"/>
      <c r="AG227" s="141"/>
      <c r="AH227" s="144"/>
      <c r="AI227" s="141"/>
      <c r="AJ227" s="144"/>
      <c r="AK227" s="844"/>
      <c r="AL227" s="1585"/>
      <c r="AM227" s="140"/>
    </row>
    <row r="228" spans="1:39" ht="129" customHeight="1" x14ac:dyDescent="0.2">
      <c r="A228" s="1182" t="s">
        <v>966</v>
      </c>
      <c r="B228" s="1185" t="s">
        <v>967</v>
      </c>
      <c r="C228" s="973">
        <v>45</v>
      </c>
      <c r="D228" s="778" t="s">
        <v>163</v>
      </c>
      <c r="E228" s="1188" t="s">
        <v>157</v>
      </c>
      <c r="F228" s="725" t="s">
        <v>404</v>
      </c>
      <c r="G228" s="1195" t="s">
        <v>968</v>
      </c>
      <c r="H228" s="185" t="s">
        <v>969</v>
      </c>
      <c r="I228" s="1191" t="s">
        <v>29</v>
      </c>
      <c r="J228" s="1191" t="s">
        <v>115</v>
      </c>
      <c r="K228" s="868">
        <f>VLOOKUP(I228,'[20]MATRIZ CALIFICACIÓN'!$B$10:$C$14,2,0)</f>
        <v>3</v>
      </c>
      <c r="L228" s="1054">
        <f>HLOOKUP(J228,'[20]MATRIZ CALIFICACIÓN'!$D$8:$F$9,2,0)</f>
        <v>3</v>
      </c>
      <c r="M228" s="868">
        <f>VALUE(CONCATENATE(K228,L228))</f>
        <v>33</v>
      </c>
      <c r="N228" s="923" t="str">
        <f>VLOOKUP(M228,'MATRIZ CALIFICACIÓN'!$D$27:$E$69,2,0)</f>
        <v xml:space="preserve">EXTREMA </v>
      </c>
      <c r="O228" s="726" t="s">
        <v>414</v>
      </c>
      <c r="P228" s="868" t="s">
        <v>106</v>
      </c>
      <c r="Q228" s="959" t="s">
        <v>47</v>
      </c>
      <c r="R228" s="959" t="s">
        <v>115</v>
      </c>
      <c r="S228" s="1197" t="s">
        <v>35</v>
      </c>
      <c r="T228" s="276" t="s">
        <v>978</v>
      </c>
      <c r="U228" s="276" t="s">
        <v>979</v>
      </c>
      <c r="V228" s="727" t="s">
        <v>980</v>
      </c>
      <c r="W228" s="929" t="s">
        <v>410</v>
      </c>
      <c r="X228" s="728" t="s">
        <v>985</v>
      </c>
      <c r="Y228" s="723" t="s">
        <v>988</v>
      </c>
      <c r="Z228" s="774" t="s">
        <v>989</v>
      </c>
      <c r="AA228" s="1157" t="s">
        <v>410</v>
      </c>
      <c r="AB228" s="775">
        <v>0</v>
      </c>
      <c r="AC228" s="202"/>
      <c r="AD228" s="261"/>
      <c r="AE228" s="958"/>
      <c r="AF228" s="294"/>
      <c r="AG228" s="140"/>
      <c r="AH228" s="143"/>
      <c r="AI228" s="140"/>
      <c r="AJ228" s="143"/>
      <c r="AK228" s="800" t="s">
        <v>1121</v>
      </c>
      <c r="AL228" s="1558"/>
      <c r="AM228" s="140"/>
    </row>
    <row r="229" spans="1:39" ht="79.5" customHeight="1" x14ac:dyDescent="0.2">
      <c r="A229" s="1183"/>
      <c r="B229" s="1186"/>
      <c r="C229" s="974"/>
      <c r="D229" s="778" t="s">
        <v>166</v>
      </c>
      <c r="E229" s="1189"/>
      <c r="F229" s="725" t="s">
        <v>411</v>
      </c>
      <c r="G229" s="1125"/>
      <c r="H229" s="185" t="s">
        <v>425</v>
      </c>
      <c r="I229" s="952"/>
      <c r="J229" s="952"/>
      <c r="K229" s="869"/>
      <c r="L229" s="990"/>
      <c r="M229" s="869"/>
      <c r="N229" s="924"/>
      <c r="O229" s="726" t="s">
        <v>409</v>
      </c>
      <c r="P229" s="869"/>
      <c r="Q229" s="960"/>
      <c r="R229" s="960"/>
      <c r="S229" s="1198"/>
      <c r="T229" s="276" t="s">
        <v>416</v>
      </c>
      <c r="U229" s="276" t="s">
        <v>417</v>
      </c>
      <c r="V229" s="727" t="s">
        <v>981</v>
      </c>
      <c r="W229" s="1088"/>
      <c r="X229" s="728" t="s">
        <v>986</v>
      </c>
      <c r="Y229" s="770" t="s">
        <v>990</v>
      </c>
      <c r="Z229" s="730" t="s">
        <v>991</v>
      </c>
      <c r="AA229" s="1152"/>
      <c r="AB229" s="729">
        <v>0</v>
      </c>
      <c r="AC229" s="262"/>
      <c r="AD229" s="265"/>
      <c r="AE229" s="921"/>
      <c r="AF229" s="262"/>
      <c r="AG229" s="140"/>
      <c r="AH229" s="143"/>
      <c r="AI229" s="140"/>
      <c r="AJ229" s="143"/>
      <c r="AK229" s="804" t="s">
        <v>1116</v>
      </c>
      <c r="AL229" s="1586"/>
      <c r="AM229" s="140"/>
    </row>
    <row r="230" spans="1:39" ht="74.25" customHeight="1" x14ac:dyDescent="0.2">
      <c r="A230" s="1183"/>
      <c r="B230" s="1186"/>
      <c r="C230" s="974"/>
      <c r="D230" s="778" t="s">
        <v>162</v>
      </c>
      <c r="E230" s="1189"/>
      <c r="F230" s="725" t="s">
        <v>412</v>
      </c>
      <c r="G230" s="1125"/>
      <c r="H230" s="185" t="s">
        <v>970</v>
      </c>
      <c r="I230" s="952"/>
      <c r="J230" s="952"/>
      <c r="K230" s="869"/>
      <c r="L230" s="990"/>
      <c r="M230" s="869"/>
      <c r="N230" s="924"/>
      <c r="O230" s="907" t="s">
        <v>975</v>
      </c>
      <c r="P230" s="869"/>
      <c r="Q230" s="960"/>
      <c r="R230" s="960"/>
      <c r="S230" s="1198"/>
      <c r="T230" s="881" t="s">
        <v>978</v>
      </c>
      <c r="U230" s="881" t="s">
        <v>982</v>
      </c>
      <c r="V230" s="881" t="s">
        <v>983</v>
      </c>
      <c r="W230" s="1088"/>
      <c r="X230" s="881" t="s">
        <v>987</v>
      </c>
      <c r="Y230" s="882" t="s">
        <v>988</v>
      </c>
      <c r="Z230" s="881" t="s">
        <v>992</v>
      </c>
      <c r="AA230" s="1152"/>
      <c r="AB230" s="883">
        <v>0</v>
      </c>
      <c r="AC230" s="262"/>
      <c r="AD230" s="263"/>
      <c r="AE230" s="921"/>
      <c r="AF230" s="216"/>
      <c r="AG230" s="140"/>
      <c r="AH230" s="143"/>
      <c r="AI230" s="140"/>
      <c r="AJ230" s="143"/>
      <c r="AK230" s="805" t="s">
        <v>1117</v>
      </c>
      <c r="AL230" s="1586"/>
      <c r="AM230" s="140"/>
    </row>
    <row r="231" spans="1:39" ht="60.75" customHeight="1" x14ac:dyDescent="0.2">
      <c r="A231" s="1183"/>
      <c r="B231" s="1186"/>
      <c r="C231" s="974"/>
      <c r="D231" s="1431" t="s">
        <v>164</v>
      </c>
      <c r="E231" s="1189"/>
      <c r="F231" s="725" t="s">
        <v>413</v>
      </c>
      <c r="G231" s="1125"/>
      <c r="H231" s="185" t="s">
        <v>424</v>
      </c>
      <c r="I231" s="952"/>
      <c r="J231" s="952"/>
      <c r="K231" s="869"/>
      <c r="L231" s="990"/>
      <c r="M231" s="869"/>
      <c r="N231" s="924"/>
      <c r="O231" s="907"/>
      <c r="P231" s="869"/>
      <c r="Q231" s="960"/>
      <c r="R231" s="960"/>
      <c r="S231" s="1198"/>
      <c r="T231" s="881"/>
      <c r="U231" s="881"/>
      <c r="V231" s="881"/>
      <c r="W231" s="1088"/>
      <c r="X231" s="881"/>
      <c r="Y231" s="882"/>
      <c r="Z231" s="881"/>
      <c r="AA231" s="1152"/>
      <c r="AB231" s="883"/>
      <c r="AC231" s="1074"/>
      <c r="AD231" s="1107"/>
      <c r="AE231" s="921"/>
      <c r="AF231" s="1074"/>
      <c r="AG231" s="140"/>
      <c r="AH231" s="143"/>
      <c r="AI231" s="140"/>
      <c r="AJ231" s="143"/>
      <c r="AK231" s="856" t="s">
        <v>1118</v>
      </c>
      <c r="AL231" s="1586"/>
      <c r="AM231" s="140"/>
    </row>
    <row r="232" spans="1:39" ht="50.25" customHeight="1" thickBot="1" x14ac:dyDescent="0.25">
      <c r="A232" s="1183"/>
      <c r="B232" s="1186"/>
      <c r="C232" s="975"/>
      <c r="D232" s="1432"/>
      <c r="E232" s="1190"/>
      <c r="F232" s="725" t="s">
        <v>971</v>
      </c>
      <c r="G232" s="1196"/>
      <c r="H232" s="185"/>
      <c r="I232" s="1040"/>
      <c r="J232" s="1040"/>
      <c r="K232" s="870"/>
      <c r="L232" s="1055"/>
      <c r="M232" s="870"/>
      <c r="N232" s="1000"/>
      <c r="O232" s="907"/>
      <c r="P232" s="870"/>
      <c r="Q232" s="1159"/>
      <c r="R232" s="1159"/>
      <c r="S232" s="1199"/>
      <c r="T232" s="881"/>
      <c r="U232" s="881"/>
      <c r="V232" s="881"/>
      <c r="W232" s="1093"/>
      <c r="X232" s="881"/>
      <c r="Y232" s="882"/>
      <c r="Z232" s="881"/>
      <c r="AA232" s="1152"/>
      <c r="AB232" s="883"/>
      <c r="AC232" s="1075"/>
      <c r="AD232" s="1110"/>
      <c r="AE232" s="1032"/>
      <c r="AF232" s="1075"/>
      <c r="AG232" s="140"/>
      <c r="AH232" s="143"/>
      <c r="AI232" s="140"/>
      <c r="AJ232" s="143"/>
      <c r="AK232" s="857"/>
      <c r="AL232" s="1587"/>
      <c r="AM232" s="140"/>
    </row>
    <row r="233" spans="1:39" ht="75" customHeight="1" x14ac:dyDescent="0.2">
      <c r="A233" s="1183"/>
      <c r="B233" s="1186"/>
      <c r="C233" s="976">
        <v>46</v>
      </c>
      <c r="D233" s="722" t="s">
        <v>163</v>
      </c>
      <c r="E233" s="1437" t="s">
        <v>157</v>
      </c>
      <c r="F233" s="725" t="s">
        <v>404</v>
      </c>
      <c r="G233" s="1192" t="s">
        <v>419</v>
      </c>
      <c r="H233" s="185" t="s">
        <v>972</v>
      </c>
      <c r="I233" s="951" t="s">
        <v>29</v>
      </c>
      <c r="J233" s="951" t="s">
        <v>115</v>
      </c>
      <c r="K233" s="868">
        <f>VLOOKUP(I233,'[20]MATRIZ CALIFICACIÓN'!$B$10:$C$14,2,0)</f>
        <v>3</v>
      </c>
      <c r="L233" s="1054">
        <f>HLOOKUP(J233,'[20]MATRIZ CALIFICACIÓN'!$D$8:$F$9,2,0)</f>
        <v>3</v>
      </c>
      <c r="M233" s="868">
        <f>VALUE(CONCATENATE(K233,L233))</f>
        <v>33</v>
      </c>
      <c r="N233" s="923" t="str">
        <f>VLOOKUP(M233,'MATRIZ CALIFICACIÓN'!$D$27:$E$69,2,0)</f>
        <v xml:space="preserve">EXTREMA </v>
      </c>
      <c r="O233" s="1180" t="s">
        <v>976</v>
      </c>
      <c r="P233" s="868" t="s">
        <v>106</v>
      </c>
      <c r="Q233" s="959" t="s">
        <v>47</v>
      </c>
      <c r="R233" s="959" t="s">
        <v>115</v>
      </c>
      <c r="S233" s="1197" t="s">
        <v>35</v>
      </c>
      <c r="T233" s="908" t="s">
        <v>978</v>
      </c>
      <c r="U233" s="1202" t="s">
        <v>979</v>
      </c>
      <c r="V233" s="1200" t="s">
        <v>980</v>
      </c>
      <c r="W233" s="926" t="s">
        <v>410</v>
      </c>
      <c r="X233" s="1181" t="s">
        <v>985</v>
      </c>
      <c r="Y233" s="1152" t="s">
        <v>988</v>
      </c>
      <c r="Z233" s="1181" t="s">
        <v>993</v>
      </c>
      <c r="AA233" s="1152" t="s">
        <v>410</v>
      </c>
      <c r="AB233" s="883">
        <v>0</v>
      </c>
      <c r="AC233" s="958"/>
      <c r="AD233" s="978"/>
      <c r="AE233" s="868"/>
      <c r="AF233" s="1094"/>
      <c r="AG233" s="140"/>
      <c r="AH233" s="143"/>
      <c r="AI233" s="140"/>
      <c r="AJ233" s="143"/>
      <c r="AK233" s="858" t="s">
        <v>1119</v>
      </c>
      <c r="AL233" s="839"/>
      <c r="AM233" s="140"/>
    </row>
    <row r="234" spans="1:39" ht="20.25" customHeight="1" x14ac:dyDescent="0.2">
      <c r="A234" s="1183"/>
      <c r="B234" s="1186"/>
      <c r="C234" s="974"/>
      <c r="D234" s="722" t="s">
        <v>162</v>
      </c>
      <c r="E234" s="1189"/>
      <c r="F234" s="725" t="s">
        <v>412</v>
      </c>
      <c r="G234" s="1193"/>
      <c r="H234" s="185" t="s">
        <v>426</v>
      </c>
      <c r="I234" s="952"/>
      <c r="J234" s="952"/>
      <c r="K234" s="869"/>
      <c r="L234" s="990"/>
      <c r="M234" s="869"/>
      <c r="N234" s="924"/>
      <c r="O234" s="1180"/>
      <c r="P234" s="869"/>
      <c r="Q234" s="960"/>
      <c r="R234" s="960"/>
      <c r="S234" s="1198"/>
      <c r="T234" s="881"/>
      <c r="U234" s="1203"/>
      <c r="V234" s="1201"/>
      <c r="W234" s="1068"/>
      <c r="X234" s="1181"/>
      <c r="Y234" s="1152"/>
      <c r="Z234" s="1181"/>
      <c r="AA234" s="1152"/>
      <c r="AB234" s="883"/>
      <c r="AC234" s="1032"/>
      <c r="AD234" s="979"/>
      <c r="AE234" s="869"/>
      <c r="AF234" s="1095"/>
      <c r="AG234" s="140"/>
      <c r="AH234" s="143"/>
      <c r="AI234" s="140"/>
      <c r="AJ234" s="143"/>
      <c r="AK234" s="859"/>
      <c r="AL234" s="840"/>
      <c r="AM234" s="140"/>
    </row>
    <row r="235" spans="1:39" ht="42.75" customHeight="1" x14ac:dyDescent="0.2">
      <c r="A235" s="1183"/>
      <c r="B235" s="1186"/>
      <c r="C235" s="974"/>
      <c r="D235" s="722" t="s">
        <v>164</v>
      </c>
      <c r="E235" s="1189"/>
      <c r="F235" s="725" t="s">
        <v>973</v>
      </c>
      <c r="G235" s="1193"/>
      <c r="H235" s="185" t="s">
        <v>425</v>
      </c>
      <c r="I235" s="952"/>
      <c r="J235" s="952"/>
      <c r="K235" s="869"/>
      <c r="L235" s="990"/>
      <c r="M235" s="869"/>
      <c r="N235" s="924"/>
      <c r="O235" s="1180" t="s">
        <v>977</v>
      </c>
      <c r="P235" s="869"/>
      <c r="Q235" s="960"/>
      <c r="R235" s="960"/>
      <c r="S235" s="1198"/>
      <c r="T235" s="909" t="s">
        <v>978</v>
      </c>
      <c r="U235" s="912" t="s">
        <v>982</v>
      </c>
      <c r="V235" s="915" t="s">
        <v>984</v>
      </c>
      <c r="W235" s="1068"/>
      <c r="X235" s="881" t="s">
        <v>987</v>
      </c>
      <c r="Y235" s="1152" t="s">
        <v>988</v>
      </c>
      <c r="Z235" s="881" t="s">
        <v>994</v>
      </c>
      <c r="AA235" s="1152"/>
      <c r="AB235" s="883">
        <v>0</v>
      </c>
      <c r="AC235" s="921"/>
      <c r="AD235" s="978"/>
      <c r="AE235" s="869"/>
      <c r="AF235" s="921"/>
      <c r="AG235" s="140"/>
      <c r="AH235" s="143"/>
      <c r="AI235" s="140"/>
      <c r="AJ235" s="143"/>
      <c r="AK235" s="856" t="s">
        <v>1118</v>
      </c>
      <c r="AL235" s="840"/>
      <c r="AM235" s="140"/>
    </row>
    <row r="236" spans="1:39" ht="50.25" customHeight="1" x14ac:dyDescent="0.2">
      <c r="A236" s="1183"/>
      <c r="B236" s="1186"/>
      <c r="C236" s="974"/>
      <c r="D236" s="722" t="s">
        <v>165</v>
      </c>
      <c r="E236" s="1189"/>
      <c r="F236" s="1124" t="s">
        <v>420</v>
      </c>
      <c r="G236" s="1193"/>
      <c r="H236" s="915" t="s">
        <v>974</v>
      </c>
      <c r="I236" s="952"/>
      <c r="J236" s="952"/>
      <c r="K236" s="869"/>
      <c r="L236" s="990"/>
      <c r="M236" s="869"/>
      <c r="N236" s="924"/>
      <c r="O236" s="1180"/>
      <c r="P236" s="869"/>
      <c r="Q236" s="960"/>
      <c r="R236" s="960"/>
      <c r="S236" s="1198"/>
      <c r="T236" s="910"/>
      <c r="U236" s="913"/>
      <c r="V236" s="916"/>
      <c r="W236" s="1068"/>
      <c r="X236" s="881"/>
      <c r="Y236" s="1152"/>
      <c r="Z236" s="881"/>
      <c r="AA236" s="1152"/>
      <c r="AB236" s="883"/>
      <c r="AC236" s="1032"/>
      <c r="AD236" s="979"/>
      <c r="AE236" s="869"/>
      <c r="AF236" s="1032"/>
      <c r="AG236" s="140"/>
      <c r="AH236" s="143"/>
      <c r="AI236" s="140"/>
      <c r="AJ236" s="143"/>
      <c r="AK236" s="857"/>
      <c r="AL236" s="840"/>
      <c r="AM236" s="140"/>
    </row>
    <row r="237" spans="1:39" ht="76.5" customHeight="1" thickBot="1" x14ac:dyDescent="0.25">
      <c r="A237" s="1184"/>
      <c r="B237" s="1187"/>
      <c r="C237" s="977"/>
      <c r="D237" s="722" t="s">
        <v>166</v>
      </c>
      <c r="E237" s="1438"/>
      <c r="F237" s="1126"/>
      <c r="G237" s="1194"/>
      <c r="H237" s="917"/>
      <c r="I237" s="953"/>
      <c r="J237" s="953"/>
      <c r="K237" s="870"/>
      <c r="L237" s="1055"/>
      <c r="M237" s="870"/>
      <c r="N237" s="1000"/>
      <c r="O237" s="531" t="s">
        <v>422</v>
      </c>
      <c r="P237" s="870"/>
      <c r="Q237" s="1159"/>
      <c r="R237" s="1159"/>
      <c r="S237" s="1199"/>
      <c r="T237" s="911"/>
      <c r="U237" s="914"/>
      <c r="V237" s="917"/>
      <c r="W237" s="1111"/>
      <c r="X237" s="587" t="s">
        <v>418</v>
      </c>
      <c r="Y237" s="732" t="s">
        <v>990</v>
      </c>
      <c r="Z237" s="276" t="s">
        <v>995</v>
      </c>
      <c r="AA237" s="1152"/>
      <c r="AB237" s="731">
        <v>0</v>
      </c>
      <c r="AC237" s="262"/>
      <c r="AD237" s="265"/>
      <c r="AE237" s="870"/>
      <c r="AF237" s="262"/>
      <c r="AG237" s="140"/>
      <c r="AH237" s="143"/>
      <c r="AI237" s="140"/>
      <c r="AJ237" s="143"/>
      <c r="AK237" s="806" t="s">
        <v>1120</v>
      </c>
      <c r="AL237" s="841"/>
      <c r="AM237" s="140"/>
    </row>
    <row r="238" spans="1:39" ht="63" customHeight="1" x14ac:dyDescent="0.2">
      <c r="A238" s="948" t="s">
        <v>177</v>
      </c>
      <c r="B238" s="945" t="s">
        <v>636</v>
      </c>
      <c r="C238" s="973">
        <v>47</v>
      </c>
      <c r="D238" s="548" t="s">
        <v>163</v>
      </c>
      <c r="E238" s="544" t="s">
        <v>156</v>
      </c>
      <c r="F238" s="520" t="s">
        <v>452</v>
      </c>
      <c r="G238" s="1162" t="s">
        <v>866</v>
      </c>
      <c r="H238" s="194" t="s">
        <v>453</v>
      </c>
      <c r="I238" s="1225" t="s">
        <v>12</v>
      </c>
      <c r="J238" s="1225" t="s">
        <v>114</v>
      </c>
      <c r="K238" s="986">
        <f>VLOOKUP(I238,'[21]MATRIZ CALIFICACIÓN'!$B$10:$C$14,2,0)</f>
        <v>2</v>
      </c>
      <c r="L238" s="1039">
        <f>HLOOKUP(J238,'[21]MATRIZ CALIFICACIÓN'!$D$8:$F$9,2,0)</f>
        <v>2</v>
      </c>
      <c r="M238" s="986">
        <f>VALUE(CONCATENATE(K238,L238))</f>
        <v>22</v>
      </c>
      <c r="N238" s="1210" t="str">
        <f>VLOOKUP(M238,'[21]MATRIZ CALIFICACIÓN'!$D$27:$E$69,2,0)</f>
        <v>MODERADA</v>
      </c>
      <c r="O238" s="596" t="s">
        <v>709</v>
      </c>
      <c r="P238" s="1077" t="s">
        <v>106</v>
      </c>
      <c r="Q238" s="1058" t="s">
        <v>12</v>
      </c>
      <c r="R238" s="1060" t="s">
        <v>113</v>
      </c>
      <c r="S238" s="1063" t="s">
        <v>10</v>
      </c>
      <c r="T238" s="612" t="s">
        <v>559</v>
      </c>
      <c r="U238" s="187" t="s">
        <v>868</v>
      </c>
      <c r="V238" s="207" t="s">
        <v>455</v>
      </c>
      <c r="W238" s="624" t="s">
        <v>456</v>
      </c>
      <c r="X238" s="186" t="s">
        <v>457</v>
      </c>
      <c r="Y238" s="1066">
        <v>43154</v>
      </c>
      <c r="Z238" s="884" t="s">
        <v>950</v>
      </c>
      <c r="AA238" s="884" t="s">
        <v>951</v>
      </c>
      <c r="AB238" s="1067">
        <v>1</v>
      </c>
      <c r="AC238" s="257"/>
      <c r="AD238" s="250"/>
      <c r="AE238" s="255"/>
      <c r="AF238" s="250"/>
      <c r="AG238" s="139"/>
      <c r="AH238" s="142"/>
      <c r="AI238" s="139"/>
      <c r="AJ238" s="142"/>
      <c r="AK238" s="839" t="s">
        <v>1112</v>
      </c>
      <c r="AL238" s="1561"/>
      <c r="AM238" s="139"/>
    </row>
    <row r="239" spans="1:39" ht="68.25" customHeight="1" x14ac:dyDescent="0.2">
      <c r="A239" s="949"/>
      <c r="B239" s="946"/>
      <c r="C239" s="974"/>
      <c r="D239" s="576" t="s">
        <v>165</v>
      </c>
      <c r="E239" s="978" t="s">
        <v>157</v>
      </c>
      <c r="F239" s="552" t="s">
        <v>458</v>
      </c>
      <c r="G239" s="1163"/>
      <c r="H239" s="579" t="s">
        <v>459</v>
      </c>
      <c r="I239" s="1003"/>
      <c r="J239" s="1003"/>
      <c r="K239" s="987"/>
      <c r="L239" s="984"/>
      <c r="M239" s="987"/>
      <c r="N239" s="924"/>
      <c r="O239" s="597" t="s">
        <v>630</v>
      </c>
      <c r="P239" s="869"/>
      <c r="Q239" s="1059"/>
      <c r="R239" s="1061"/>
      <c r="S239" s="1064"/>
      <c r="T239" s="613" t="s">
        <v>867</v>
      </c>
      <c r="U239" s="211" t="s">
        <v>454</v>
      </c>
      <c r="V239" s="1086" t="s">
        <v>455</v>
      </c>
      <c r="W239" s="1088" t="s">
        <v>456</v>
      </c>
      <c r="X239" s="1076" t="s">
        <v>457</v>
      </c>
      <c r="Y239" s="903"/>
      <c r="Z239" s="836"/>
      <c r="AA239" s="836"/>
      <c r="AB239" s="905"/>
      <c r="AC239" s="1089"/>
      <c r="AD239" s="1091"/>
      <c r="AE239" s="837"/>
      <c r="AF239" s="890"/>
      <c r="AG239" s="140"/>
      <c r="AH239" s="143"/>
      <c r="AI239" s="140"/>
      <c r="AJ239" s="143"/>
      <c r="AK239" s="843"/>
      <c r="AL239" s="1562"/>
      <c r="AM239" s="140"/>
    </row>
    <row r="240" spans="1:39" ht="40.5" customHeight="1" x14ac:dyDescent="0.2">
      <c r="A240" s="949"/>
      <c r="B240" s="946"/>
      <c r="C240" s="974"/>
      <c r="D240" s="576" t="s">
        <v>164</v>
      </c>
      <c r="E240" s="965"/>
      <c r="F240" s="552" t="s">
        <v>292</v>
      </c>
      <c r="G240" s="1163"/>
      <c r="H240" s="579" t="s">
        <v>460</v>
      </c>
      <c r="I240" s="1003"/>
      <c r="J240" s="1003"/>
      <c r="K240" s="987"/>
      <c r="L240" s="984"/>
      <c r="M240" s="987"/>
      <c r="N240" s="924"/>
      <c r="O240" s="1076" t="s">
        <v>710</v>
      </c>
      <c r="P240" s="869"/>
      <c r="Q240" s="1059"/>
      <c r="R240" s="1061"/>
      <c r="S240" s="1064"/>
      <c r="T240" s="1078" t="s">
        <v>559</v>
      </c>
      <c r="U240" s="1081" t="s">
        <v>869</v>
      </c>
      <c r="V240" s="1086"/>
      <c r="W240" s="1088"/>
      <c r="X240" s="939"/>
      <c r="Y240" s="903"/>
      <c r="Z240" s="836"/>
      <c r="AA240" s="836"/>
      <c r="AB240" s="905"/>
      <c r="AC240" s="1090"/>
      <c r="AD240" s="1092"/>
      <c r="AE240" s="874"/>
      <c r="AF240" s="891"/>
      <c r="AG240" s="140"/>
      <c r="AH240" s="143"/>
      <c r="AI240" s="140"/>
      <c r="AJ240" s="143"/>
      <c r="AK240" s="843"/>
      <c r="AL240" s="1562"/>
      <c r="AM240" s="140"/>
    </row>
    <row r="241" spans="1:39" ht="27.75" customHeight="1" thickBot="1" x14ac:dyDescent="0.25">
      <c r="A241" s="949"/>
      <c r="B241" s="946"/>
      <c r="C241" s="974"/>
      <c r="D241" s="957" t="s">
        <v>161</v>
      </c>
      <c r="E241" s="965"/>
      <c r="F241" s="1005" t="s">
        <v>461</v>
      </c>
      <c r="G241" s="1163"/>
      <c r="H241" s="1005" t="s">
        <v>462</v>
      </c>
      <c r="I241" s="951"/>
      <c r="J241" s="951"/>
      <c r="K241" s="987"/>
      <c r="L241" s="984"/>
      <c r="M241" s="987"/>
      <c r="N241" s="924"/>
      <c r="O241" s="939"/>
      <c r="P241" s="869"/>
      <c r="Q241" s="959"/>
      <c r="R241" s="1062"/>
      <c r="S241" s="1064"/>
      <c r="T241" s="1079"/>
      <c r="U241" s="1064"/>
      <c r="V241" s="1086"/>
      <c r="W241" s="1088"/>
      <c r="X241" s="939"/>
      <c r="Y241" s="903"/>
      <c r="Z241" s="836"/>
      <c r="AA241" s="836"/>
      <c r="AB241" s="905"/>
      <c r="AC241" s="878"/>
      <c r="AD241" s="835"/>
      <c r="AE241" s="836"/>
      <c r="AF241" s="835"/>
      <c r="AG241" s="199"/>
      <c r="AH241" s="143"/>
      <c r="AI241" s="140"/>
      <c r="AJ241" s="143"/>
      <c r="AK241" s="843"/>
      <c r="AL241" s="1562"/>
      <c r="AM241" s="140"/>
    </row>
    <row r="242" spans="1:39" ht="63.75" customHeight="1" thickBot="1" x14ac:dyDescent="0.25">
      <c r="A242" s="949"/>
      <c r="B242" s="946"/>
      <c r="C242" s="975"/>
      <c r="D242" s="972"/>
      <c r="E242" s="979"/>
      <c r="F242" s="1007"/>
      <c r="G242" s="1164"/>
      <c r="H242" s="1007"/>
      <c r="I242" s="1003"/>
      <c r="J242" s="1003"/>
      <c r="K242" s="988"/>
      <c r="L242" s="985"/>
      <c r="M242" s="988"/>
      <c r="N242" s="1000"/>
      <c r="O242" s="940"/>
      <c r="P242" s="870"/>
      <c r="Q242" s="1059"/>
      <c r="R242" s="1061"/>
      <c r="S242" s="1065"/>
      <c r="T242" s="1080"/>
      <c r="U242" s="1065"/>
      <c r="V242" s="1158"/>
      <c r="W242" s="1093"/>
      <c r="X242" s="940"/>
      <c r="Y242" s="1004"/>
      <c r="Z242" s="874"/>
      <c r="AA242" s="874"/>
      <c r="AB242" s="873"/>
      <c r="AC242" s="889"/>
      <c r="AD242" s="1073"/>
      <c r="AE242" s="874"/>
      <c r="AF242" s="1073"/>
      <c r="AG242" s="139"/>
      <c r="AH242" s="143"/>
      <c r="AI242" s="140"/>
      <c r="AJ242" s="143"/>
      <c r="AK242" s="844"/>
      <c r="AL242" s="1562"/>
      <c r="AM242" s="140"/>
    </row>
    <row r="243" spans="1:39" ht="77.25" customHeight="1" x14ac:dyDescent="0.2">
      <c r="A243" s="949"/>
      <c r="B243" s="946"/>
      <c r="C243" s="971">
        <v>48</v>
      </c>
      <c r="D243" s="549" t="s">
        <v>162</v>
      </c>
      <c r="E243" s="967" t="s">
        <v>157</v>
      </c>
      <c r="F243" s="292" t="s">
        <v>404</v>
      </c>
      <c r="G243" s="968" t="s">
        <v>554</v>
      </c>
      <c r="H243" s="515" t="s">
        <v>555</v>
      </c>
      <c r="I243" s="952" t="s">
        <v>47</v>
      </c>
      <c r="J243" s="952" t="s">
        <v>114</v>
      </c>
      <c r="K243" s="200"/>
      <c r="L243" s="200"/>
      <c r="M243" s="200"/>
      <c r="N243" s="969" t="s">
        <v>10</v>
      </c>
      <c r="O243" s="1087" t="s">
        <v>558</v>
      </c>
      <c r="P243" s="869" t="s">
        <v>106</v>
      </c>
      <c r="Q243" s="960" t="s">
        <v>47</v>
      </c>
      <c r="R243" s="960" t="s">
        <v>114</v>
      </c>
      <c r="S243" s="1064" t="s">
        <v>10</v>
      </c>
      <c r="T243" s="1079" t="s">
        <v>559</v>
      </c>
      <c r="U243" s="1064" t="s">
        <v>560</v>
      </c>
      <c r="V243" s="1086" t="s">
        <v>455</v>
      </c>
      <c r="W243" s="1088" t="s">
        <v>456</v>
      </c>
      <c r="X243" s="939" t="s">
        <v>457</v>
      </c>
      <c r="Y243" s="1011" t="s">
        <v>455</v>
      </c>
      <c r="Z243" s="1011" t="s">
        <v>952</v>
      </c>
      <c r="AA243" s="837" t="s">
        <v>951</v>
      </c>
      <c r="AB243" s="1011" t="s">
        <v>941</v>
      </c>
      <c r="AC243" s="1085"/>
      <c r="AD243" s="835"/>
      <c r="AE243" s="836"/>
      <c r="AF243" s="835"/>
      <c r="AG243" s="200"/>
      <c r="AK243" s="851" t="s">
        <v>1113</v>
      </c>
      <c r="AL243" s="1575"/>
      <c r="AM243" s="174"/>
    </row>
    <row r="244" spans="1:39" ht="65.25" customHeight="1" x14ac:dyDescent="0.2">
      <c r="A244" s="949"/>
      <c r="B244" s="946"/>
      <c r="C244" s="971"/>
      <c r="D244" s="957" t="s">
        <v>164</v>
      </c>
      <c r="E244" s="967"/>
      <c r="F244" s="641" t="s">
        <v>412</v>
      </c>
      <c r="G244" s="968"/>
      <c r="H244" s="280" t="s">
        <v>556</v>
      </c>
      <c r="I244" s="952"/>
      <c r="J244" s="952"/>
      <c r="K244" s="200"/>
      <c r="L244" s="200"/>
      <c r="M244" s="200"/>
      <c r="N244" s="970"/>
      <c r="O244" s="1087"/>
      <c r="P244" s="869"/>
      <c r="Q244" s="960"/>
      <c r="R244" s="960"/>
      <c r="S244" s="1064"/>
      <c r="T244" s="1079"/>
      <c r="U244" s="1064"/>
      <c r="V244" s="1086"/>
      <c r="W244" s="1088"/>
      <c r="X244" s="939"/>
      <c r="Y244" s="1009"/>
      <c r="Z244" s="1009"/>
      <c r="AA244" s="836"/>
      <c r="AB244" s="1009"/>
      <c r="AC244" s="1085"/>
      <c r="AD244" s="835"/>
      <c r="AE244" s="836"/>
      <c r="AF244" s="835"/>
      <c r="AG244" s="200"/>
      <c r="AK244" s="852"/>
      <c r="AL244" s="1576"/>
      <c r="AM244" s="140"/>
    </row>
    <row r="245" spans="1:39" ht="65.25" customHeight="1" thickBot="1" x14ac:dyDescent="0.25">
      <c r="A245" s="949"/>
      <c r="B245" s="946"/>
      <c r="C245" s="971"/>
      <c r="D245" s="946"/>
      <c r="E245" s="967"/>
      <c r="F245" s="785" t="s">
        <v>397</v>
      </c>
      <c r="G245" s="968"/>
      <c r="H245" s="782" t="s">
        <v>557</v>
      </c>
      <c r="I245" s="952"/>
      <c r="J245" s="952"/>
      <c r="K245" s="788"/>
      <c r="L245" s="788"/>
      <c r="M245" s="788"/>
      <c r="N245" s="970"/>
      <c r="O245" s="1087"/>
      <c r="P245" s="869"/>
      <c r="Q245" s="960"/>
      <c r="R245" s="960"/>
      <c r="S245" s="1064"/>
      <c r="T245" s="1079"/>
      <c r="U245" s="1064"/>
      <c r="V245" s="1086"/>
      <c r="W245" s="1088"/>
      <c r="X245" s="939"/>
      <c r="Y245" s="1009"/>
      <c r="Z245" s="1009"/>
      <c r="AA245" s="836"/>
      <c r="AB245" s="1009"/>
      <c r="AC245" s="1085"/>
      <c r="AD245" s="835"/>
      <c r="AE245" s="836"/>
      <c r="AF245" s="835"/>
      <c r="AK245" s="852"/>
      <c r="AL245" s="1577"/>
      <c r="AM245" s="141"/>
    </row>
    <row r="246" spans="1:39" ht="69.75" customHeight="1" x14ac:dyDescent="0.2">
      <c r="A246" s="949"/>
      <c r="B246" s="946"/>
      <c r="C246" s="954">
        <v>49</v>
      </c>
      <c r="D246" s="957" t="s">
        <v>162</v>
      </c>
      <c r="E246" s="797" t="s">
        <v>157</v>
      </c>
      <c r="F246" s="791" t="s">
        <v>276</v>
      </c>
      <c r="G246" s="958" t="s">
        <v>874</v>
      </c>
      <c r="H246" s="791" t="s">
        <v>278</v>
      </c>
      <c r="I246" s="951" t="s">
        <v>47</v>
      </c>
      <c r="J246" s="951" t="s">
        <v>114</v>
      </c>
      <c r="K246" s="781"/>
      <c r="L246" s="781"/>
      <c r="M246" s="781"/>
      <c r="N246" s="923" t="s">
        <v>10</v>
      </c>
      <c r="O246" s="789" t="s">
        <v>875</v>
      </c>
      <c r="P246" s="868" t="s">
        <v>106</v>
      </c>
      <c r="Q246" s="959" t="s">
        <v>47</v>
      </c>
      <c r="R246" s="959" t="s">
        <v>113</v>
      </c>
      <c r="S246" s="868" t="s">
        <v>10</v>
      </c>
      <c r="T246" s="792" t="s">
        <v>559</v>
      </c>
      <c r="U246" s="792" t="s">
        <v>876</v>
      </c>
      <c r="V246" s="787" t="s">
        <v>877</v>
      </c>
      <c r="W246" s="790" t="s">
        <v>456</v>
      </c>
      <c r="X246" s="789" t="s">
        <v>878</v>
      </c>
      <c r="Y246" s="902">
        <v>43154</v>
      </c>
      <c r="Z246" s="837" t="s">
        <v>950</v>
      </c>
      <c r="AA246" s="837" t="s">
        <v>951</v>
      </c>
      <c r="AB246" s="872">
        <v>1</v>
      </c>
      <c r="AC246" s="780"/>
      <c r="AD246" s="835"/>
      <c r="AE246" s="836"/>
      <c r="AF246" s="835"/>
      <c r="AG246" s="803"/>
      <c r="AH246" s="801"/>
      <c r="AI246" s="835"/>
      <c r="AJ246" s="780"/>
      <c r="AK246" s="853" t="s">
        <v>1114</v>
      </c>
    </row>
    <row r="247" spans="1:39" ht="52.5" customHeight="1" x14ac:dyDescent="0.2">
      <c r="A247" s="949"/>
      <c r="B247" s="946"/>
      <c r="C247" s="955"/>
      <c r="D247" s="946"/>
      <c r="E247" s="962" t="s">
        <v>160</v>
      </c>
      <c r="F247" s="791" t="s">
        <v>284</v>
      </c>
      <c r="G247" s="921"/>
      <c r="H247" s="965" t="s">
        <v>285</v>
      </c>
      <c r="I247" s="952"/>
      <c r="J247" s="952"/>
      <c r="K247" s="795"/>
      <c r="L247" s="795"/>
      <c r="M247" s="795"/>
      <c r="N247" s="924"/>
      <c r="O247" s="924" t="s">
        <v>879</v>
      </c>
      <c r="P247" s="869"/>
      <c r="Q247" s="960"/>
      <c r="R247" s="960"/>
      <c r="S247" s="869"/>
      <c r="T247" s="869" t="s">
        <v>280</v>
      </c>
      <c r="U247" s="868" t="s">
        <v>880</v>
      </c>
      <c r="V247" s="918" t="s">
        <v>877</v>
      </c>
      <c r="W247" s="921" t="s">
        <v>456</v>
      </c>
      <c r="X247" s="923" t="s">
        <v>881</v>
      </c>
      <c r="Y247" s="903"/>
      <c r="Z247" s="836"/>
      <c r="AA247" s="836"/>
      <c r="AB247" s="905"/>
      <c r="AC247" s="784"/>
      <c r="AD247" s="835"/>
      <c r="AE247" s="836"/>
      <c r="AF247" s="835"/>
      <c r="AG247" s="803"/>
      <c r="AH247" s="801"/>
      <c r="AI247" s="835"/>
      <c r="AJ247" s="784"/>
      <c r="AK247" s="852"/>
    </row>
    <row r="248" spans="1:39" ht="45.75" customHeight="1" x14ac:dyDescent="0.2">
      <c r="A248" s="949"/>
      <c r="B248" s="946"/>
      <c r="C248" s="955"/>
      <c r="D248" s="946"/>
      <c r="E248" s="963"/>
      <c r="F248" s="791" t="s">
        <v>287</v>
      </c>
      <c r="G248" s="921"/>
      <c r="H248" s="965"/>
      <c r="I248" s="952"/>
      <c r="J248" s="952"/>
      <c r="K248" s="795"/>
      <c r="L248" s="795"/>
      <c r="M248" s="795"/>
      <c r="N248" s="924"/>
      <c r="O248" s="924"/>
      <c r="P248" s="869"/>
      <c r="Q248" s="960"/>
      <c r="R248" s="960"/>
      <c r="S248" s="869"/>
      <c r="T248" s="869"/>
      <c r="U248" s="869"/>
      <c r="V248" s="919"/>
      <c r="W248" s="921"/>
      <c r="X248" s="924"/>
      <c r="Y248" s="903"/>
      <c r="Z248" s="836"/>
      <c r="AA248" s="836"/>
      <c r="AB248" s="905"/>
      <c r="AC248" s="784"/>
      <c r="AD248" s="835"/>
      <c r="AE248" s="836"/>
      <c r="AF248" s="835"/>
      <c r="AG248" s="801"/>
      <c r="AH248" s="801"/>
      <c r="AI248" s="835"/>
      <c r="AJ248" s="784"/>
      <c r="AK248" s="852"/>
    </row>
    <row r="249" spans="1:39" ht="30.75" customHeight="1" x14ac:dyDescent="0.2">
      <c r="A249" s="949"/>
      <c r="B249" s="946"/>
      <c r="C249" s="955"/>
      <c r="D249" s="946"/>
      <c r="E249" s="963"/>
      <c r="F249" s="791" t="s">
        <v>882</v>
      </c>
      <c r="G249" s="921"/>
      <c r="H249" s="965"/>
      <c r="I249" s="952"/>
      <c r="J249" s="952"/>
      <c r="K249" s="795"/>
      <c r="L249" s="795"/>
      <c r="M249" s="795"/>
      <c r="N249" s="924"/>
      <c r="O249" s="924"/>
      <c r="P249" s="869"/>
      <c r="Q249" s="960"/>
      <c r="R249" s="960"/>
      <c r="S249" s="869"/>
      <c r="T249" s="869"/>
      <c r="U249" s="869"/>
      <c r="V249" s="919"/>
      <c r="W249" s="921"/>
      <c r="X249" s="924"/>
      <c r="Y249" s="903"/>
      <c r="Z249" s="836"/>
      <c r="AA249" s="836"/>
      <c r="AB249" s="905"/>
      <c r="AC249" s="784"/>
      <c r="AD249" s="833"/>
      <c r="AE249" s="837"/>
      <c r="AF249" s="833"/>
      <c r="AG249" s="802"/>
      <c r="AH249" s="799"/>
      <c r="AI249" s="835"/>
      <c r="AJ249" s="784"/>
      <c r="AK249" s="854"/>
    </row>
    <row r="250" spans="1:39" ht="40.5" customHeight="1" thickBot="1" x14ac:dyDescent="0.25">
      <c r="A250" s="950"/>
      <c r="B250" s="947"/>
      <c r="C250" s="956"/>
      <c r="D250" s="947"/>
      <c r="E250" s="964"/>
      <c r="F250" s="793" t="s">
        <v>883</v>
      </c>
      <c r="G250" s="922"/>
      <c r="H250" s="966"/>
      <c r="I250" s="953"/>
      <c r="J250" s="953"/>
      <c r="K250" s="796"/>
      <c r="L250" s="796"/>
      <c r="M250" s="796"/>
      <c r="N250" s="925"/>
      <c r="O250" s="925"/>
      <c r="P250" s="871"/>
      <c r="Q250" s="961"/>
      <c r="R250" s="961"/>
      <c r="S250" s="871"/>
      <c r="T250" s="871"/>
      <c r="U250" s="871"/>
      <c r="V250" s="920"/>
      <c r="W250" s="922"/>
      <c r="X250" s="925"/>
      <c r="Y250" s="904"/>
      <c r="Z250" s="838"/>
      <c r="AA250" s="838"/>
      <c r="AB250" s="906"/>
      <c r="AC250" s="786"/>
      <c r="AD250" s="834"/>
      <c r="AE250" s="838"/>
      <c r="AF250" s="834"/>
      <c r="AG250" s="794"/>
      <c r="AH250" s="798"/>
      <c r="AI250" s="835"/>
      <c r="AJ250" s="786"/>
      <c r="AK250" s="855"/>
    </row>
  </sheetData>
  <sheetProtection formatCells="0" formatColumns="0" formatRows="0" insertRows="0" insertHyperlinks="0" sort="0" autoFilter="0" pivotTables="0"/>
  <dataConsolidate/>
  <mergeCells count="1667">
    <mergeCell ref="AA219:AA227"/>
    <mergeCell ref="AB221:AB222"/>
    <mergeCell ref="AB223:AB224"/>
    <mergeCell ref="Z148:Z149"/>
    <mergeCell ref="Y150:Y151"/>
    <mergeCell ref="Z150:Z151"/>
    <mergeCell ref="AA150:AA154"/>
    <mergeCell ref="Y152:Y154"/>
    <mergeCell ref="Z152:Z154"/>
    <mergeCell ref="AB150:AB154"/>
    <mergeCell ref="Y115:Y118"/>
    <mergeCell ref="Z115:Z118"/>
    <mergeCell ref="Y120:Y123"/>
    <mergeCell ref="Z120:Z123"/>
    <mergeCell ref="Y125:Y127"/>
    <mergeCell ref="Z125:Z127"/>
    <mergeCell ref="AB125:AB127"/>
    <mergeCell ref="Y128:Y129"/>
    <mergeCell ref="Z128:Z129"/>
    <mergeCell ref="Y130:Y132"/>
    <mergeCell ref="Z130:Z132"/>
    <mergeCell ref="Y133:Y134"/>
    <mergeCell ref="Z133:Z134"/>
    <mergeCell ref="AA170:AA172"/>
    <mergeCell ref="AB176:AB177"/>
    <mergeCell ref="Y176:Y177"/>
    <mergeCell ref="AB130:AB134"/>
    <mergeCell ref="Y135:Y137"/>
    <mergeCell ref="Z135:Z137"/>
    <mergeCell ref="Y138:Y139"/>
    <mergeCell ref="Z138:Z139"/>
    <mergeCell ref="Y140:Y143"/>
    <mergeCell ref="Y32:Y34"/>
    <mergeCell ref="Z32:Z34"/>
    <mergeCell ref="AB30:AB34"/>
    <mergeCell ref="AB140:AB143"/>
    <mergeCell ref="R30:R34"/>
    <mergeCell ref="AB75:AB79"/>
    <mergeCell ref="Y75:Y79"/>
    <mergeCell ref="AB90:AB94"/>
    <mergeCell ref="Y90:Y94"/>
    <mergeCell ref="Z90:Z94"/>
    <mergeCell ref="AA115:AA119"/>
    <mergeCell ref="T102:T104"/>
    <mergeCell ref="U102:U104"/>
    <mergeCell ref="V102:V104"/>
    <mergeCell ref="W102:W104"/>
    <mergeCell ref="X102:X104"/>
    <mergeCell ref="U95:U99"/>
    <mergeCell ref="T88:T89"/>
    <mergeCell ref="T106:T109"/>
    <mergeCell ref="U106:U109"/>
    <mergeCell ref="V106:V109"/>
    <mergeCell ref="W106:W109"/>
    <mergeCell ref="X106:X109"/>
    <mergeCell ref="S65:S69"/>
    <mergeCell ref="X51:X54"/>
    <mergeCell ref="S90:S94"/>
    <mergeCell ref="R95:R99"/>
    <mergeCell ref="S95:S99"/>
    <mergeCell ref="S100:S104"/>
    <mergeCell ref="W90:W94"/>
    <mergeCell ref="X90:X94"/>
    <mergeCell ref="X95:X99"/>
    <mergeCell ref="T95:T99"/>
    <mergeCell ref="T90:T94"/>
    <mergeCell ref="U90:U94"/>
    <mergeCell ref="V90:V94"/>
    <mergeCell ref="X100:X101"/>
    <mergeCell ref="S130:S134"/>
    <mergeCell ref="V138:V139"/>
    <mergeCell ref="T135:T139"/>
    <mergeCell ref="X75:X76"/>
    <mergeCell ref="T77:T79"/>
    <mergeCell ref="U77:U79"/>
    <mergeCell ref="G45:G49"/>
    <mergeCell ref="I45:I49"/>
    <mergeCell ref="J45:J49"/>
    <mergeCell ref="K45:K49"/>
    <mergeCell ref="P70:P74"/>
    <mergeCell ref="T81:T84"/>
    <mergeCell ref="U81:U84"/>
    <mergeCell ref="V81:V84"/>
    <mergeCell ref="O76:O79"/>
    <mergeCell ref="P80:P84"/>
    <mergeCell ref="K75:K79"/>
    <mergeCell ref="T61:T64"/>
    <mergeCell ref="U61:U64"/>
    <mergeCell ref="V61:V64"/>
    <mergeCell ref="T70:T74"/>
    <mergeCell ref="U70:U74"/>
    <mergeCell ref="V70:V74"/>
    <mergeCell ref="Q80:Q84"/>
    <mergeCell ref="R80:R84"/>
    <mergeCell ref="P75:P79"/>
    <mergeCell ref="Q75:Q79"/>
    <mergeCell ref="S70:S74"/>
    <mergeCell ref="T75:T76"/>
    <mergeCell ref="U75:U76"/>
    <mergeCell ref="S80:S84"/>
    <mergeCell ref="S75:S79"/>
    <mergeCell ref="U65:U69"/>
    <mergeCell ref="M55:M59"/>
    <mergeCell ref="N55:N59"/>
    <mergeCell ref="R75:R79"/>
    <mergeCell ref="K55:K59"/>
    <mergeCell ref="R55:R59"/>
    <mergeCell ref="H27:H28"/>
    <mergeCell ref="O26:O27"/>
    <mergeCell ref="O28:O29"/>
    <mergeCell ref="V26:V27"/>
    <mergeCell ref="V28:V29"/>
    <mergeCell ref="X26:X27"/>
    <mergeCell ref="X28:X29"/>
    <mergeCell ref="O36:O37"/>
    <mergeCell ref="O38:O39"/>
    <mergeCell ref="P45:P49"/>
    <mergeCell ref="T45:T49"/>
    <mergeCell ref="W45:W49"/>
    <mergeCell ref="H52:H54"/>
    <mergeCell ref="P50:P54"/>
    <mergeCell ref="T50:T54"/>
    <mergeCell ref="P55:P59"/>
    <mergeCell ref="Q55:Q59"/>
    <mergeCell ref="J26:J29"/>
    <mergeCell ref="I26:I29"/>
    <mergeCell ref="Q50:Q54"/>
    <mergeCell ref="Q45:Q49"/>
    <mergeCell ref="P35:P39"/>
    <mergeCell ref="U42:U44"/>
    <mergeCell ref="S55:S59"/>
    <mergeCell ref="AL238:AL242"/>
    <mergeCell ref="AL243:AL245"/>
    <mergeCell ref="AL197:AL201"/>
    <mergeCell ref="AL202:AL206"/>
    <mergeCell ref="AL207:AL210"/>
    <mergeCell ref="AL211:AL214"/>
    <mergeCell ref="AL215:AL218"/>
    <mergeCell ref="AL219:AL222"/>
    <mergeCell ref="AL223:AL227"/>
    <mergeCell ref="AL228:AL232"/>
    <mergeCell ref="AL233:AL237"/>
    <mergeCell ref="AD135:AD139"/>
    <mergeCell ref="AE135:AE139"/>
    <mergeCell ref="AF135:AF139"/>
    <mergeCell ref="AD140:AD144"/>
    <mergeCell ref="O93:O94"/>
    <mergeCell ref="AE90:AE94"/>
    <mergeCell ref="AF90:AF94"/>
    <mergeCell ref="Q90:Q94"/>
    <mergeCell ref="U115:U118"/>
    <mergeCell ref="V115:V118"/>
    <mergeCell ref="X115:X118"/>
    <mergeCell ref="U120:U123"/>
    <mergeCell ref="V120:V123"/>
    <mergeCell ref="X120:X123"/>
    <mergeCell ref="U125:U127"/>
    <mergeCell ref="U128:U129"/>
    <mergeCell ref="V125:V127"/>
    <mergeCell ref="V128:V129"/>
    <mergeCell ref="X125:X127"/>
    <mergeCell ref="X128:X129"/>
    <mergeCell ref="R90:R94"/>
    <mergeCell ref="AD85:AD89"/>
    <mergeCell ref="AC100:AC104"/>
    <mergeCell ref="AD100:AD104"/>
    <mergeCell ref="AL145:AL149"/>
    <mergeCell ref="AL163:AL167"/>
    <mergeCell ref="AL168:AL173"/>
    <mergeCell ref="AL174:AL177"/>
    <mergeCell ref="AL178:AL181"/>
    <mergeCell ref="AL182:AL186"/>
    <mergeCell ref="AL187:AL191"/>
    <mergeCell ref="AL192:AL196"/>
    <mergeCell ref="X221:X222"/>
    <mergeCell ref="F220:F222"/>
    <mergeCell ref="H220:H222"/>
    <mergeCell ref="S174:S177"/>
    <mergeCell ref="T176:T177"/>
    <mergeCell ref="U176:U177"/>
    <mergeCell ref="W176:W177"/>
    <mergeCell ref="T197:T201"/>
    <mergeCell ref="U197:U201"/>
    <mergeCell ref="W219:W222"/>
    <mergeCell ref="M174:M177"/>
    <mergeCell ref="N174:N177"/>
    <mergeCell ref="O176:O177"/>
    <mergeCell ref="O217:O218"/>
    <mergeCell ref="U211:U214"/>
    <mergeCell ref="V211:V214"/>
    <mergeCell ref="N182:N186"/>
    <mergeCell ref="AB211:AB214"/>
    <mergeCell ref="Q85:Q89"/>
    <mergeCell ref="R85:R89"/>
    <mergeCell ref="U88:U89"/>
    <mergeCell ref="AK135:AK139"/>
    <mergeCell ref="AL135:AL139"/>
    <mergeCell ref="AK140:AK144"/>
    <mergeCell ref="AL140:AL144"/>
    <mergeCell ref="AC75:AC79"/>
    <mergeCell ref="AC80:AC84"/>
    <mergeCell ref="AD80:AD84"/>
    <mergeCell ref="AE80:AE84"/>
    <mergeCell ref="AC90:AC94"/>
    <mergeCell ref="AD90:AD94"/>
    <mergeCell ref="AE95:AE99"/>
    <mergeCell ref="AF95:AF99"/>
    <mergeCell ref="AD75:AD79"/>
    <mergeCell ref="AL105:AL109"/>
    <mergeCell ref="AL110:AL114"/>
    <mergeCell ref="AK115:AK119"/>
    <mergeCell ref="AL115:AL119"/>
    <mergeCell ref="AK120:AK124"/>
    <mergeCell ref="AL120:AL124"/>
    <mergeCell ref="AK125:AK129"/>
    <mergeCell ref="AL125:AL129"/>
    <mergeCell ref="AD105:AD109"/>
    <mergeCell ref="AE105:AE109"/>
    <mergeCell ref="AF105:AF109"/>
    <mergeCell ref="AD115:AD119"/>
    <mergeCell ref="AE115:AE119"/>
    <mergeCell ref="AF115:AF119"/>
    <mergeCell ref="AD120:AD124"/>
    <mergeCell ref="AE120:AE124"/>
    <mergeCell ref="AF120:AF124"/>
    <mergeCell ref="AF85:AF89"/>
    <mergeCell ref="AC85:AC89"/>
    <mergeCell ref="AK16:AK20"/>
    <mergeCell ref="AL16:AL20"/>
    <mergeCell ref="AK21:AK25"/>
    <mergeCell ref="AL21:AL25"/>
    <mergeCell ref="AL26:AL29"/>
    <mergeCell ref="AL30:AL34"/>
    <mergeCell ref="AL35:AL39"/>
    <mergeCell ref="AL40:AL44"/>
    <mergeCell ref="AL45:AL49"/>
    <mergeCell ref="AL50:AL54"/>
    <mergeCell ref="AK55:AK59"/>
    <mergeCell ref="AL55:AL59"/>
    <mergeCell ref="AL155:AL157"/>
    <mergeCell ref="AL158:AL162"/>
    <mergeCell ref="AE140:AE144"/>
    <mergeCell ref="AF140:AF144"/>
    <mergeCell ref="AK60:AK64"/>
    <mergeCell ref="AL60:AL64"/>
    <mergeCell ref="AK65:AK69"/>
    <mergeCell ref="AL65:AL69"/>
    <mergeCell ref="AK70:AK74"/>
    <mergeCell ref="AL70:AL74"/>
    <mergeCell ref="AL75:AL79"/>
    <mergeCell ref="AL80:AL84"/>
    <mergeCell ref="AL85:AL89"/>
    <mergeCell ref="AL90:AL94"/>
    <mergeCell ref="AL95:AL99"/>
    <mergeCell ref="AL100:AL104"/>
    <mergeCell ref="AE75:AE79"/>
    <mergeCell ref="AF75:AF79"/>
    <mergeCell ref="AK130:AK134"/>
    <mergeCell ref="AL130:AL134"/>
    <mergeCell ref="T111:T114"/>
    <mergeCell ref="U111:U114"/>
    <mergeCell ref="V111:V114"/>
    <mergeCell ref="W111:W114"/>
    <mergeCell ref="X111:X114"/>
    <mergeCell ref="M155:M157"/>
    <mergeCell ref="H146:H149"/>
    <mergeCell ref="K145:K149"/>
    <mergeCell ref="F148:F149"/>
    <mergeCell ref="X135:X137"/>
    <mergeCell ref="X138:X139"/>
    <mergeCell ref="U140:U142"/>
    <mergeCell ref="U143:U144"/>
    <mergeCell ref="V140:V142"/>
    <mergeCell ref="V143:V144"/>
    <mergeCell ref="X140:X143"/>
    <mergeCell ref="X150:X152"/>
    <mergeCell ref="R150:R154"/>
    <mergeCell ref="V130:V132"/>
    <mergeCell ref="V133:V134"/>
    <mergeCell ref="W192:W196"/>
    <mergeCell ref="X187:X191"/>
    <mergeCell ref="T192:T196"/>
    <mergeCell ref="U192:U196"/>
    <mergeCell ref="X130:X132"/>
    <mergeCell ref="X133:X134"/>
    <mergeCell ref="U135:U137"/>
    <mergeCell ref="W182:W186"/>
    <mergeCell ref="F171:F173"/>
    <mergeCell ref="H160:H162"/>
    <mergeCell ref="X161:X162"/>
    <mergeCell ref="K155:K157"/>
    <mergeCell ref="N135:N139"/>
    <mergeCell ref="V192:V196"/>
    <mergeCell ref="O192:O196"/>
    <mergeCell ref="P192:P196"/>
    <mergeCell ref="X182:X186"/>
    <mergeCell ref="V182:V186"/>
    <mergeCell ref="T150:T154"/>
    <mergeCell ref="Y145:Y147"/>
    <mergeCell ref="Z145:Z147"/>
    <mergeCell ref="AB145:AB147"/>
    <mergeCell ref="P150:P154"/>
    <mergeCell ref="Q150:Q154"/>
    <mergeCell ref="O145:O149"/>
    <mergeCell ref="N155:N157"/>
    <mergeCell ref="AE155:AE157"/>
    <mergeCell ref="AC156:AC157"/>
    <mergeCell ref="AD156:AD157"/>
    <mergeCell ref="AC145:AC149"/>
    <mergeCell ref="S155:S157"/>
    <mergeCell ref="S158:S162"/>
    <mergeCell ref="P158:P162"/>
    <mergeCell ref="O156:O157"/>
    <mergeCell ref="U145:U146"/>
    <mergeCell ref="U147:U149"/>
    <mergeCell ref="V145:V146"/>
    <mergeCell ref="V147:V149"/>
    <mergeCell ref="X145:X146"/>
    <mergeCell ref="X147:X149"/>
    <mergeCell ref="W150:W154"/>
    <mergeCell ref="U150:U152"/>
    <mergeCell ref="U153:U154"/>
    <mergeCell ref="V150:V152"/>
    <mergeCell ref="V153:V154"/>
    <mergeCell ref="AF100:AF104"/>
    <mergeCell ref="AC95:AC99"/>
    <mergeCell ref="AD95:AD99"/>
    <mergeCell ref="AC105:AC109"/>
    <mergeCell ref="AC161:AC162"/>
    <mergeCell ref="AD161:AD162"/>
    <mergeCell ref="AF161:AF162"/>
    <mergeCell ref="AD145:AD149"/>
    <mergeCell ref="AE145:AE149"/>
    <mergeCell ref="AF145:AF149"/>
    <mergeCell ref="W155:W157"/>
    <mergeCell ref="X156:X157"/>
    <mergeCell ref="W158:W162"/>
    <mergeCell ref="AA145:AA149"/>
    <mergeCell ref="AC110:AC114"/>
    <mergeCell ref="AD110:AD114"/>
    <mergeCell ref="AE110:AE114"/>
    <mergeCell ref="AF110:AF114"/>
    <mergeCell ref="AF156:AF157"/>
    <mergeCell ref="AC120:AC124"/>
    <mergeCell ref="AC140:AC144"/>
    <mergeCell ref="AC135:AC139"/>
    <mergeCell ref="W140:W144"/>
    <mergeCell ref="X153:X154"/>
    <mergeCell ref="AE158:AE162"/>
    <mergeCell ref="T178:T181"/>
    <mergeCell ref="O187:O191"/>
    <mergeCell ref="P187:P191"/>
    <mergeCell ref="T187:T191"/>
    <mergeCell ref="W178:W181"/>
    <mergeCell ref="V176:V177"/>
    <mergeCell ref="X176:X177"/>
    <mergeCell ref="U178:U181"/>
    <mergeCell ref="V178:V181"/>
    <mergeCell ref="V187:V191"/>
    <mergeCell ref="W187:W191"/>
    <mergeCell ref="P174:P177"/>
    <mergeCell ref="X170:X172"/>
    <mergeCell ref="T170:T172"/>
    <mergeCell ref="T164:T167"/>
    <mergeCell ref="U170:U172"/>
    <mergeCell ref="V170:V172"/>
    <mergeCell ref="W170:W172"/>
    <mergeCell ref="X178:X181"/>
    <mergeCell ref="T120:T124"/>
    <mergeCell ref="W125:W129"/>
    <mergeCell ref="F166:F167"/>
    <mergeCell ref="G163:G167"/>
    <mergeCell ref="C163:C167"/>
    <mergeCell ref="H165:H167"/>
    <mergeCell ref="I163:I167"/>
    <mergeCell ref="J163:J167"/>
    <mergeCell ref="K168:K172"/>
    <mergeCell ref="X164:X167"/>
    <mergeCell ref="V164:V167"/>
    <mergeCell ref="W164:W167"/>
    <mergeCell ref="P163:P167"/>
    <mergeCell ref="Q163:Q167"/>
    <mergeCell ref="E165:E167"/>
    <mergeCell ref="E168:E173"/>
    <mergeCell ref="R163:R167"/>
    <mergeCell ref="S163:S167"/>
    <mergeCell ref="E163:E164"/>
    <mergeCell ref="L163:L167"/>
    <mergeCell ref="N168:N173"/>
    <mergeCell ref="Q168:Q173"/>
    <mergeCell ref="R168:R173"/>
    <mergeCell ref="S168:S173"/>
    <mergeCell ref="U164:U167"/>
    <mergeCell ref="N163:N167"/>
    <mergeCell ref="K163:K167"/>
    <mergeCell ref="P168:P173"/>
    <mergeCell ref="O164:O167"/>
    <mergeCell ref="P145:P149"/>
    <mergeCell ref="R145:R149"/>
    <mergeCell ref="T145:T149"/>
    <mergeCell ref="Y61:Y64"/>
    <mergeCell ref="Z61:Z64"/>
    <mergeCell ref="AA61:AA64"/>
    <mergeCell ref="Y65:Y69"/>
    <mergeCell ref="Z65:Z69"/>
    <mergeCell ref="AA65:AA69"/>
    <mergeCell ref="X61:X64"/>
    <mergeCell ref="Y58:Y59"/>
    <mergeCell ref="W61:W64"/>
    <mergeCell ref="V88:V89"/>
    <mergeCell ref="W88:W89"/>
    <mergeCell ref="X88:X89"/>
    <mergeCell ref="V100:V101"/>
    <mergeCell ref="W100:W101"/>
    <mergeCell ref="V77:V79"/>
    <mergeCell ref="AA75:AA79"/>
    <mergeCell ref="W77:W79"/>
    <mergeCell ref="X77:X79"/>
    <mergeCell ref="V75:V76"/>
    <mergeCell ref="W75:W76"/>
    <mergeCell ref="Z81:Z84"/>
    <mergeCell ref="AA81:AA84"/>
    <mergeCell ref="AA90:AA94"/>
    <mergeCell ref="V95:V99"/>
    <mergeCell ref="W95:W99"/>
    <mergeCell ref="Y95:Y99"/>
    <mergeCell ref="X81:X84"/>
    <mergeCell ref="Z72:Z74"/>
    <mergeCell ref="S135:S139"/>
    <mergeCell ref="Q130:Q134"/>
    <mergeCell ref="P140:P144"/>
    <mergeCell ref="M140:M144"/>
    <mergeCell ref="K95:K99"/>
    <mergeCell ref="S120:S124"/>
    <mergeCell ref="S125:S129"/>
    <mergeCell ref="AA164:AA167"/>
    <mergeCell ref="W145:W149"/>
    <mergeCell ref="W135:W139"/>
    <mergeCell ref="Q140:Q144"/>
    <mergeCell ref="R140:R144"/>
    <mergeCell ref="U130:U132"/>
    <mergeCell ref="Q100:Q104"/>
    <mergeCell ref="W130:W134"/>
    <mergeCell ref="U133:U134"/>
    <mergeCell ref="T100:T101"/>
    <mergeCell ref="U100:U101"/>
    <mergeCell ref="T125:T129"/>
    <mergeCell ref="U138:U139"/>
    <mergeCell ref="V135:V137"/>
    <mergeCell ref="S110:S114"/>
    <mergeCell ref="Q105:Q109"/>
    <mergeCell ref="R105:R109"/>
    <mergeCell ref="T140:T144"/>
    <mergeCell ref="Q135:Q139"/>
    <mergeCell ref="AA120:AA124"/>
    <mergeCell ref="Y106:Y109"/>
    <mergeCell ref="L155:L157"/>
    <mergeCell ref="Q158:Q162"/>
    <mergeCell ref="S145:S149"/>
    <mergeCell ref="W115:W119"/>
    <mergeCell ref="E187:E188"/>
    <mergeCell ref="E192:E193"/>
    <mergeCell ref="E194:E196"/>
    <mergeCell ref="E198:E201"/>
    <mergeCell ref="N238:N242"/>
    <mergeCell ref="H241:H242"/>
    <mergeCell ref="D223:D227"/>
    <mergeCell ref="E223:E227"/>
    <mergeCell ref="E203:E206"/>
    <mergeCell ref="W223:W227"/>
    <mergeCell ref="S182:S186"/>
    <mergeCell ref="Q202:Q206"/>
    <mergeCell ref="R202:R206"/>
    <mergeCell ref="W228:W232"/>
    <mergeCell ref="Q182:Q186"/>
    <mergeCell ref="Q187:Q191"/>
    <mergeCell ref="R215:R218"/>
    <mergeCell ref="R187:R191"/>
    <mergeCell ref="S187:S191"/>
    <mergeCell ref="S197:S201"/>
    <mergeCell ref="V226:V227"/>
    <mergeCell ref="T223:T227"/>
    <mergeCell ref="U224:U227"/>
    <mergeCell ref="S215:S218"/>
    <mergeCell ref="T211:T214"/>
    <mergeCell ref="T207:T210"/>
    <mergeCell ref="U187:U191"/>
    <mergeCell ref="T182:T186"/>
    <mergeCell ref="U182:U186"/>
    <mergeCell ref="P182:P186"/>
    <mergeCell ref="N211:N214"/>
    <mergeCell ref="G207:G210"/>
    <mergeCell ref="H199:H201"/>
    <mergeCell ref="K233:K237"/>
    <mergeCell ref="L233:L237"/>
    <mergeCell ref="E233:E237"/>
    <mergeCell ref="E212:E214"/>
    <mergeCell ref="F212:F214"/>
    <mergeCell ref="G223:G227"/>
    <mergeCell ref="D212:D218"/>
    <mergeCell ref="D192:D201"/>
    <mergeCell ref="K238:K242"/>
    <mergeCell ref="O197:O201"/>
    <mergeCell ref="L238:L242"/>
    <mergeCell ref="M238:M242"/>
    <mergeCell ref="K202:K206"/>
    <mergeCell ref="L202:L206"/>
    <mergeCell ref="F241:F242"/>
    <mergeCell ref="F223:F224"/>
    <mergeCell ref="O223:O224"/>
    <mergeCell ref="N192:N196"/>
    <mergeCell ref="E239:E242"/>
    <mergeCell ref="N202:N206"/>
    <mergeCell ref="G219:G222"/>
    <mergeCell ref="I238:I242"/>
    <mergeCell ref="J238:J242"/>
    <mergeCell ref="H208:H210"/>
    <mergeCell ref="G215:G218"/>
    <mergeCell ref="I215:I218"/>
    <mergeCell ref="J215:J218"/>
    <mergeCell ref="K215:K218"/>
    <mergeCell ref="L215:L218"/>
    <mergeCell ref="M215:M218"/>
    <mergeCell ref="N215:N218"/>
    <mergeCell ref="C223:C227"/>
    <mergeCell ref="C207:C210"/>
    <mergeCell ref="C211:C214"/>
    <mergeCell ref="E216:E218"/>
    <mergeCell ref="C215:C218"/>
    <mergeCell ref="J223:J227"/>
    <mergeCell ref="K223:K227"/>
    <mergeCell ref="F217:F218"/>
    <mergeCell ref="H213:H214"/>
    <mergeCell ref="C202:C206"/>
    <mergeCell ref="G202:G206"/>
    <mergeCell ref="I202:I206"/>
    <mergeCell ref="L223:L227"/>
    <mergeCell ref="F225:F227"/>
    <mergeCell ref="H225:H227"/>
    <mergeCell ref="C219:C222"/>
    <mergeCell ref="A163:A177"/>
    <mergeCell ref="B163:B177"/>
    <mergeCell ref="M100:M104"/>
    <mergeCell ref="N100:N104"/>
    <mergeCell ref="O81:O84"/>
    <mergeCell ref="A155:A162"/>
    <mergeCell ref="B155:B162"/>
    <mergeCell ref="L130:L134"/>
    <mergeCell ref="M130:M134"/>
    <mergeCell ref="E130:E134"/>
    <mergeCell ref="H131:H134"/>
    <mergeCell ref="O130:O134"/>
    <mergeCell ref="C120:C124"/>
    <mergeCell ref="C105:C109"/>
    <mergeCell ref="C110:C114"/>
    <mergeCell ref="C135:C139"/>
    <mergeCell ref="I85:I89"/>
    <mergeCell ref="J85:J89"/>
    <mergeCell ref="K100:K104"/>
    <mergeCell ref="G155:G157"/>
    <mergeCell ref="I155:I157"/>
    <mergeCell ref="J155:J157"/>
    <mergeCell ref="E156:E157"/>
    <mergeCell ref="F156:F157"/>
    <mergeCell ref="D155:D157"/>
    <mergeCell ref="I168:I173"/>
    <mergeCell ref="J168:J173"/>
    <mergeCell ref="E107:E109"/>
    <mergeCell ref="O90:O92"/>
    <mergeCell ref="O86:O89"/>
    <mergeCell ref="K85:K89"/>
    <mergeCell ref="L85:L89"/>
    <mergeCell ref="T58:T59"/>
    <mergeCell ref="U58:U59"/>
    <mergeCell ref="V58:V59"/>
    <mergeCell ref="Q65:Q69"/>
    <mergeCell ref="J55:J59"/>
    <mergeCell ref="E76:E79"/>
    <mergeCell ref="G95:G99"/>
    <mergeCell ref="N75:N79"/>
    <mergeCell ref="R155:R157"/>
    <mergeCell ref="N145:N149"/>
    <mergeCell ref="O115:O119"/>
    <mergeCell ref="P115:P119"/>
    <mergeCell ref="T115:T119"/>
    <mergeCell ref="N110:N114"/>
    <mergeCell ref="O110:O114"/>
    <mergeCell ref="F143:F144"/>
    <mergeCell ref="P130:P134"/>
    <mergeCell ref="T130:T134"/>
    <mergeCell ref="E145:E149"/>
    <mergeCell ref="L145:L149"/>
    <mergeCell ref="O65:O69"/>
    <mergeCell ref="P65:P69"/>
    <mergeCell ref="L75:L79"/>
    <mergeCell ref="M75:M79"/>
    <mergeCell ref="H103:H104"/>
    <mergeCell ref="N95:N99"/>
    <mergeCell ref="M70:M74"/>
    <mergeCell ref="H67:H69"/>
    <mergeCell ref="E135:E139"/>
    <mergeCell ref="O135:O139"/>
    <mergeCell ref="P135:P139"/>
    <mergeCell ref="N60:N64"/>
    <mergeCell ref="V65:V69"/>
    <mergeCell ref="W65:W69"/>
    <mergeCell ref="Q70:Q74"/>
    <mergeCell ref="R70:R74"/>
    <mergeCell ref="E140:E144"/>
    <mergeCell ref="I95:I99"/>
    <mergeCell ref="K90:K94"/>
    <mergeCell ref="Q95:Q99"/>
    <mergeCell ref="N120:N124"/>
    <mergeCell ref="T65:T69"/>
    <mergeCell ref="C174:C177"/>
    <mergeCell ref="G174:G177"/>
    <mergeCell ref="H176:H177"/>
    <mergeCell ref="I174:I177"/>
    <mergeCell ref="J174:J177"/>
    <mergeCell ref="K174:K177"/>
    <mergeCell ref="L174:L177"/>
    <mergeCell ref="E160:E162"/>
    <mergeCell ref="F160:F162"/>
    <mergeCell ref="D158:D162"/>
    <mergeCell ref="O105:O109"/>
    <mergeCell ref="N130:N134"/>
    <mergeCell ref="E125:E129"/>
    <mergeCell ref="D145:D154"/>
    <mergeCell ref="E150:E154"/>
    <mergeCell ref="G150:G154"/>
    <mergeCell ref="H151:H154"/>
    <mergeCell ref="I150:I154"/>
    <mergeCell ref="L158:L162"/>
    <mergeCell ref="M158:M162"/>
    <mergeCell ref="C130:C134"/>
    <mergeCell ref="M163:M167"/>
    <mergeCell ref="H72:H74"/>
    <mergeCell ref="P90:P94"/>
    <mergeCell ref="I105:I109"/>
    <mergeCell ref="M105:M109"/>
    <mergeCell ref="M135:M139"/>
    <mergeCell ref="H136:H139"/>
    <mergeCell ref="K130:K134"/>
    <mergeCell ref="K125:K129"/>
    <mergeCell ref="P95:P99"/>
    <mergeCell ref="K120:K124"/>
    <mergeCell ref="H108:H109"/>
    <mergeCell ref="F113:F114"/>
    <mergeCell ref="G130:G134"/>
    <mergeCell ref="M120:M124"/>
    <mergeCell ref="P105:P109"/>
    <mergeCell ref="J95:J99"/>
    <mergeCell ref="W70:W74"/>
    <mergeCell ref="H83:H84"/>
    <mergeCell ref="P85:P89"/>
    <mergeCell ref="M85:M89"/>
    <mergeCell ref="Q110:Q114"/>
    <mergeCell ref="R110:R114"/>
    <mergeCell ref="P110:P114"/>
    <mergeCell ref="N105:N109"/>
    <mergeCell ref="O100:O104"/>
    <mergeCell ref="P100:P104"/>
    <mergeCell ref="N85:N89"/>
    <mergeCell ref="S85:S89"/>
    <mergeCell ref="R100:R104"/>
    <mergeCell ref="R130:R134"/>
    <mergeCell ref="L125:L129"/>
    <mergeCell ref="O95:O99"/>
    <mergeCell ref="L120:L124"/>
    <mergeCell ref="C158:C162"/>
    <mergeCell ref="D174:D177"/>
    <mergeCell ref="D170:D173"/>
    <mergeCell ref="C140:C144"/>
    <mergeCell ref="G158:G162"/>
    <mergeCell ref="I158:I162"/>
    <mergeCell ref="J158:J162"/>
    <mergeCell ref="E105:E106"/>
    <mergeCell ref="G105:G109"/>
    <mergeCell ref="M110:M114"/>
    <mergeCell ref="G135:G139"/>
    <mergeCell ref="W81:W84"/>
    <mergeCell ref="E182:E183"/>
    <mergeCell ref="Q145:Q149"/>
    <mergeCell ref="Q125:Q129"/>
    <mergeCell ref="R125:R129"/>
    <mergeCell ref="E180:E181"/>
    <mergeCell ref="H179:H181"/>
    <mergeCell ref="K140:K144"/>
    <mergeCell ref="L140:L144"/>
    <mergeCell ref="S140:S144"/>
    <mergeCell ref="O125:O129"/>
    <mergeCell ref="P125:P129"/>
    <mergeCell ref="W120:W124"/>
    <mergeCell ref="P155:P157"/>
    <mergeCell ref="T155:T157"/>
    <mergeCell ref="Q120:Q124"/>
    <mergeCell ref="R120:R124"/>
    <mergeCell ref="O120:O124"/>
    <mergeCell ref="P120:P124"/>
    <mergeCell ref="N140:N144"/>
    <mergeCell ref="E178:E179"/>
    <mergeCell ref="E189:E191"/>
    <mergeCell ref="I21:I25"/>
    <mergeCell ref="J21:J25"/>
    <mergeCell ref="K21:K25"/>
    <mergeCell ref="N115:N119"/>
    <mergeCell ref="Q115:Q119"/>
    <mergeCell ref="R115:R119"/>
    <mergeCell ref="S115:S119"/>
    <mergeCell ref="I115:I119"/>
    <mergeCell ref="J115:J119"/>
    <mergeCell ref="K115:K119"/>
    <mergeCell ref="L115:L119"/>
    <mergeCell ref="M115:M119"/>
    <mergeCell ref="O60:O64"/>
    <mergeCell ref="P60:P64"/>
    <mergeCell ref="S105:S109"/>
    <mergeCell ref="M60:M64"/>
    <mergeCell ref="O72:O74"/>
    <mergeCell ref="Q60:Q64"/>
    <mergeCell ref="R60:R64"/>
    <mergeCell ref="R65:R69"/>
    <mergeCell ref="J60:J64"/>
    <mergeCell ref="K60:K64"/>
    <mergeCell ref="M65:M69"/>
    <mergeCell ref="L90:L94"/>
    <mergeCell ref="L95:L99"/>
    <mergeCell ref="K105:K109"/>
    <mergeCell ref="L100:L104"/>
    <mergeCell ref="K80:K84"/>
    <mergeCell ref="L80:L84"/>
    <mergeCell ref="M80:M84"/>
    <mergeCell ref="G55:G59"/>
    <mergeCell ref="I55:I59"/>
    <mergeCell ref="A115:A154"/>
    <mergeCell ref="I130:I134"/>
    <mergeCell ref="A178:A201"/>
    <mergeCell ref="B178:B201"/>
    <mergeCell ref="C187:C191"/>
    <mergeCell ref="G187:G191"/>
    <mergeCell ref="I187:I191"/>
    <mergeCell ref="J187:J191"/>
    <mergeCell ref="K187:K191"/>
    <mergeCell ref="L187:L191"/>
    <mergeCell ref="M187:M191"/>
    <mergeCell ref="C182:C186"/>
    <mergeCell ref="G182:G186"/>
    <mergeCell ref="I182:I186"/>
    <mergeCell ref="J182:J186"/>
    <mergeCell ref="K182:K186"/>
    <mergeCell ref="L182:L186"/>
    <mergeCell ref="M182:M186"/>
    <mergeCell ref="C178:C181"/>
    <mergeCell ref="C197:C201"/>
    <mergeCell ref="I192:I196"/>
    <mergeCell ref="J192:J196"/>
    <mergeCell ref="E184:E186"/>
    <mergeCell ref="F184:F186"/>
    <mergeCell ref="H184:H186"/>
    <mergeCell ref="G178:G181"/>
    <mergeCell ref="H193:H196"/>
    <mergeCell ref="F190:F191"/>
    <mergeCell ref="C192:C196"/>
    <mergeCell ref="K192:K196"/>
    <mergeCell ref="J125:J129"/>
    <mergeCell ref="H95:H99"/>
    <mergeCell ref="E100:E101"/>
    <mergeCell ref="E102:E104"/>
    <mergeCell ref="E92:E94"/>
    <mergeCell ref="E95:E97"/>
    <mergeCell ref="E98:E99"/>
    <mergeCell ref="F78:F79"/>
    <mergeCell ref="H78:H79"/>
    <mergeCell ref="I120:I124"/>
    <mergeCell ref="G115:G119"/>
    <mergeCell ref="H122:H124"/>
    <mergeCell ref="G120:G124"/>
    <mergeCell ref="J120:J124"/>
    <mergeCell ref="C125:C129"/>
    <mergeCell ref="C80:C84"/>
    <mergeCell ref="C85:C89"/>
    <mergeCell ref="I125:I129"/>
    <mergeCell ref="F128:F129"/>
    <mergeCell ref="G125:G129"/>
    <mergeCell ref="E110:E111"/>
    <mergeCell ref="E112:E114"/>
    <mergeCell ref="A55:A74"/>
    <mergeCell ref="B55:B74"/>
    <mergeCell ref="E56:E59"/>
    <mergeCell ref="H58:H59"/>
    <mergeCell ref="F58:F59"/>
    <mergeCell ref="C70:C74"/>
    <mergeCell ref="G70:G74"/>
    <mergeCell ref="I70:I74"/>
    <mergeCell ref="J70:J74"/>
    <mergeCell ref="B115:B154"/>
    <mergeCell ref="G100:G104"/>
    <mergeCell ref="I100:I104"/>
    <mergeCell ref="J100:J104"/>
    <mergeCell ref="H113:H114"/>
    <mergeCell ref="G80:G84"/>
    <mergeCell ref="I80:I84"/>
    <mergeCell ref="J80:J84"/>
    <mergeCell ref="H90:H94"/>
    <mergeCell ref="E71:E74"/>
    <mergeCell ref="F103:F104"/>
    <mergeCell ref="C145:C149"/>
    <mergeCell ref="G145:G149"/>
    <mergeCell ref="G60:G64"/>
    <mergeCell ref="I60:I64"/>
    <mergeCell ref="A75:A114"/>
    <mergeCell ref="B75:B114"/>
    <mergeCell ref="I145:I149"/>
    <mergeCell ref="J145:J149"/>
    <mergeCell ref="C60:C64"/>
    <mergeCell ref="C65:C69"/>
    <mergeCell ref="G65:G69"/>
    <mergeCell ref="F108:F109"/>
    <mergeCell ref="Z58:Z59"/>
    <mergeCell ref="AA58:AA59"/>
    <mergeCell ref="T30:T34"/>
    <mergeCell ref="U30:U34"/>
    <mergeCell ref="V30:V34"/>
    <mergeCell ref="W30:W34"/>
    <mergeCell ref="X30:X34"/>
    <mergeCell ref="S45:S49"/>
    <mergeCell ref="U51:U54"/>
    <mergeCell ref="V51:V54"/>
    <mergeCell ref="W51:W54"/>
    <mergeCell ref="X35:X39"/>
    <mergeCell ref="X58:X59"/>
    <mergeCell ref="C95:C99"/>
    <mergeCell ref="C90:C94"/>
    <mergeCell ref="G90:G94"/>
    <mergeCell ref="I90:I94"/>
    <mergeCell ref="J90:J94"/>
    <mergeCell ref="H88:H89"/>
    <mergeCell ref="F90:F94"/>
    <mergeCell ref="E87:E89"/>
    <mergeCell ref="E82:E84"/>
    <mergeCell ref="I75:I79"/>
    <mergeCell ref="J75:J79"/>
    <mergeCell ref="E90:E91"/>
    <mergeCell ref="F73:F74"/>
    <mergeCell ref="C75:C79"/>
    <mergeCell ref="I30:I34"/>
    <mergeCell ref="Q30:Q34"/>
    <mergeCell ref="N30:N34"/>
    <mergeCell ref="X70:X74"/>
    <mergeCell ref="X65:X69"/>
    <mergeCell ref="Z14:Z15"/>
    <mergeCell ref="Y22:Y25"/>
    <mergeCell ref="Z22:Z25"/>
    <mergeCell ref="O22:O25"/>
    <mergeCell ref="P22:P25"/>
    <mergeCell ref="T22:T25"/>
    <mergeCell ref="U22:U25"/>
    <mergeCell ref="Q21:Q25"/>
    <mergeCell ref="R21:R25"/>
    <mergeCell ref="AG12:AJ13"/>
    <mergeCell ref="AG14:AG15"/>
    <mergeCell ref="AH14:AH15"/>
    <mergeCell ref="AI14:AI15"/>
    <mergeCell ref="AJ14:AJ15"/>
    <mergeCell ref="Y12:AB13"/>
    <mergeCell ref="Y14:Y15"/>
    <mergeCell ref="AA14:AA15"/>
    <mergeCell ref="AB14:AB15"/>
    <mergeCell ref="AC12:AF13"/>
    <mergeCell ref="AC14:AC15"/>
    <mergeCell ref="AD14:AD15"/>
    <mergeCell ref="AE14:AE15"/>
    <mergeCell ref="AF14:AF15"/>
    <mergeCell ref="Y17:Y20"/>
    <mergeCell ref="Z17:Z20"/>
    <mergeCell ref="AA17:AA20"/>
    <mergeCell ref="AB17:AB20"/>
    <mergeCell ref="AC17:AC20"/>
    <mergeCell ref="AD17:AD20"/>
    <mergeCell ref="AE17:AE20"/>
    <mergeCell ref="AF17:AF20"/>
    <mergeCell ref="O14:O15"/>
    <mergeCell ref="Q14:S14"/>
    <mergeCell ref="P14:P15"/>
    <mergeCell ref="V17:V20"/>
    <mergeCell ref="W17:W20"/>
    <mergeCell ref="X17:X20"/>
    <mergeCell ref="V22:V25"/>
    <mergeCell ref="W22:W25"/>
    <mergeCell ref="X22:X25"/>
    <mergeCell ref="W26:W29"/>
    <mergeCell ref="P26:P29"/>
    <mergeCell ref="T26:T29"/>
    <mergeCell ref="U26:U29"/>
    <mergeCell ref="S26:S29"/>
    <mergeCell ref="P17:P20"/>
    <mergeCell ref="T17:T20"/>
    <mergeCell ref="U17:U20"/>
    <mergeCell ref="R16:R20"/>
    <mergeCell ref="T14:X14"/>
    <mergeCell ref="O17:O20"/>
    <mergeCell ref="Q16:Q20"/>
    <mergeCell ref="Q26:Q29"/>
    <mergeCell ref="R26:R29"/>
    <mergeCell ref="D30:D34"/>
    <mergeCell ref="C45:C49"/>
    <mergeCell ref="AA22:AA25"/>
    <mergeCell ref="AB22:AB25"/>
    <mergeCell ref="Y26:Y27"/>
    <mergeCell ref="Z26:Z27"/>
    <mergeCell ref="AB26:AB27"/>
    <mergeCell ref="Y28:Y29"/>
    <mergeCell ref="Z28:Z29"/>
    <mergeCell ref="AB28:AB29"/>
    <mergeCell ref="T35:T39"/>
    <mergeCell ref="U35:U39"/>
    <mergeCell ref="L30:L34"/>
    <mergeCell ref="M30:M34"/>
    <mergeCell ref="S30:S34"/>
    <mergeCell ref="O30:O34"/>
    <mergeCell ref="P30:P34"/>
    <mergeCell ref="AB37:AB39"/>
    <mergeCell ref="Y37:Y39"/>
    <mergeCell ref="N21:N25"/>
    <mergeCell ref="S21:S25"/>
    <mergeCell ref="L21:L25"/>
    <mergeCell ref="M21:M25"/>
    <mergeCell ref="Z37:Z39"/>
    <mergeCell ref="V35:V39"/>
    <mergeCell ref="W35:W39"/>
    <mergeCell ref="L45:L49"/>
    <mergeCell ref="M45:M49"/>
    <mergeCell ref="K26:K29"/>
    <mergeCell ref="M26:M29"/>
    <mergeCell ref="L26:L29"/>
    <mergeCell ref="A45:A54"/>
    <mergeCell ref="C50:C54"/>
    <mergeCell ref="G50:G54"/>
    <mergeCell ref="I50:I54"/>
    <mergeCell ref="J50:J54"/>
    <mergeCell ref="K50:K54"/>
    <mergeCell ref="L50:L54"/>
    <mergeCell ref="M50:M54"/>
    <mergeCell ref="S35:S39"/>
    <mergeCell ref="I40:I44"/>
    <mergeCell ref="J40:J44"/>
    <mergeCell ref="P40:P44"/>
    <mergeCell ref="Q40:Q44"/>
    <mergeCell ref="R40:R44"/>
    <mergeCell ref="S40:S44"/>
    <mergeCell ref="A35:A44"/>
    <mergeCell ref="C40:C44"/>
    <mergeCell ref="G40:G44"/>
    <mergeCell ref="H42:H44"/>
    <mergeCell ref="Q35:Q39"/>
    <mergeCell ref="R35:R39"/>
    <mergeCell ref="D27:D29"/>
    <mergeCell ref="J30:J34"/>
    <mergeCell ref="K35:K39"/>
    <mergeCell ref="L35:L39"/>
    <mergeCell ref="K30:K34"/>
    <mergeCell ref="E31:E32"/>
    <mergeCell ref="E33:E34"/>
    <mergeCell ref="H32:H34"/>
    <mergeCell ref="T40:T44"/>
    <mergeCell ref="B45:B54"/>
    <mergeCell ref="S50:S54"/>
    <mergeCell ref="R50:R54"/>
    <mergeCell ref="R45:R49"/>
    <mergeCell ref="Y46:Y49"/>
    <mergeCell ref="H37:H39"/>
    <mergeCell ref="E43:E44"/>
    <mergeCell ref="F9:Z9"/>
    <mergeCell ref="F10:R10"/>
    <mergeCell ref="F11:R11"/>
    <mergeCell ref="S11:X11"/>
    <mergeCell ref="L16:L20"/>
    <mergeCell ref="A12:A15"/>
    <mergeCell ref="A16:A20"/>
    <mergeCell ref="B12:B15"/>
    <mergeCell ref="C35:C39"/>
    <mergeCell ref="G35:G39"/>
    <mergeCell ref="C30:C34"/>
    <mergeCell ref="G30:G34"/>
    <mergeCell ref="C26:C29"/>
    <mergeCell ref="A26:A34"/>
    <mergeCell ref="A21:A25"/>
    <mergeCell ref="B21:B25"/>
    <mergeCell ref="C21:C25"/>
    <mergeCell ref="G21:G25"/>
    <mergeCell ref="H13:H15"/>
    <mergeCell ref="B16:B20"/>
    <mergeCell ref="C12:C15"/>
    <mergeCell ref="B26:B34"/>
    <mergeCell ref="C16:C20"/>
    <mergeCell ref="B35:B44"/>
    <mergeCell ref="E24:E25"/>
    <mergeCell ref="E22:E23"/>
    <mergeCell ref="E19:E20"/>
    <mergeCell ref="E17:E18"/>
    <mergeCell ref="A202:A218"/>
    <mergeCell ref="B202:B218"/>
    <mergeCell ref="G26:G29"/>
    <mergeCell ref="A219:A227"/>
    <mergeCell ref="B219:B227"/>
    <mergeCell ref="N26:N29"/>
    <mergeCell ref="E46:E49"/>
    <mergeCell ref="H46:H49"/>
    <mergeCell ref="O46:O49"/>
    <mergeCell ref="U46:U49"/>
    <mergeCell ref="V46:V49"/>
    <mergeCell ref="X46:X49"/>
    <mergeCell ref="D50:D54"/>
    <mergeCell ref="E51:E54"/>
    <mergeCell ref="F53:F54"/>
    <mergeCell ref="O51:O54"/>
    <mergeCell ref="G192:G196"/>
    <mergeCell ref="N125:N129"/>
    <mergeCell ref="O56:O59"/>
    <mergeCell ref="I35:I39"/>
    <mergeCell ref="J35:J39"/>
    <mergeCell ref="N50:N54"/>
    <mergeCell ref="N45:N49"/>
    <mergeCell ref="N35:N39"/>
    <mergeCell ref="V42:V44"/>
    <mergeCell ref="W40:W44"/>
    <mergeCell ref="X40:X44"/>
    <mergeCell ref="W58:W59"/>
    <mergeCell ref="F5:X5"/>
    <mergeCell ref="Y1:AK5"/>
    <mergeCell ref="Y11:AM11"/>
    <mergeCell ref="AA9:AM9"/>
    <mergeCell ref="AA8:AM8"/>
    <mergeCell ref="AA7:AM7"/>
    <mergeCell ref="F6:AM6"/>
    <mergeCell ref="Y10:AM10"/>
    <mergeCell ref="AK12:AK15"/>
    <mergeCell ref="AL12:AL15"/>
    <mergeCell ref="AM12:AM15"/>
    <mergeCell ref="O13:X13"/>
    <mergeCell ref="J16:J20"/>
    <mergeCell ref="I13:N13"/>
    <mergeCell ref="K16:K20"/>
    <mergeCell ref="M16:M20"/>
    <mergeCell ref="N16:N20"/>
    <mergeCell ref="I16:I20"/>
    <mergeCell ref="D12:H12"/>
    <mergeCell ref="S10:X10"/>
    <mergeCell ref="I12:X12"/>
    <mergeCell ref="I14:N14"/>
    <mergeCell ref="E14:E15"/>
    <mergeCell ref="D14:D15"/>
    <mergeCell ref="G13:G15"/>
    <mergeCell ref="D13:E13"/>
    <mergeCell ref="F13:F15"/>
    <mergeCell ref="G16:G20"/>
    <mergeCell ref="S16:S20"/>
    <mergeCell ref="A5:E11"/>
    <mergeCell ref="F7:Z7"/>
    <mergeCell ref="F8:Z8"/>
    <mergeCell ref="S60:S64"/>
    <mergeCell ref="I178:I181"/>
    <mergeCell ref="J178:J181"/>
    <mergeCell ref="O170:O172"/>
    <mergeCell ref="J202:J206"/>
    <mergeCell ref="O221:O222"/>
    <mergeCell ref="P219:P222"/>
    <mergeCell ref="G211:G214"/>
    <mergeCell ref="H142:H144"/>
    <mergeCell ref="G168:G173"/>
    <mergeCell ref="H170:H173"/>
    <mergeCell ref="G140:G144"/>
    <mergeCell ref="H188:H191"/>
    <mergeCell ref="R135:R139"/>
    <mergeCell ref="N158:N162"/>
    <mergeCell ref="L168:L172"/>
    <mergeCell ref="K65:K69"/>
    <mergeCell ref="N65:N69"/>
    <mergeCell ref="L60:L64"/>
    <mergeCell ref="L65:L69"/>
    <mergeCell ref="J130:J134"/>
    <mergeCell ref="M125:M129"/>
    <mergeCell ref="N80:N84"/>
    <mergeCell ref="N70:N74"/>
    <mergeCell ref="K158:K162"/>
    <mergeCell ref="N207:N210"/>
    <mergeCell ref="O207:O210"/>
    <mergeCell ref="P207:P210"/>
    <mergeCell ref="Q207:Q210"/>
    <mergeCell ref="I140:I144"/>
    <mergeCell ref="O178:O181"/>
    <mergeCell ref="K178:K181"/>
    <mergeCell ref="L178:L181"/>
    <mergeCell ref="M178:M181"/>
    <mergeCell ref="N178:N181"/>
    <mergeCell ref="S223:S227"/>
    <mergeCell ref="I219:I222"/>
    <mergeCell ref="J219:J222"/>
    <mergeCell ref="K219:K222"/>
    <mergeCell ref="O225:O227"/>
    <mergeCell ref="M168:M172"/>
    <mergeCell ref="N197:N201"/>
    <mergeCell ref="Q197:Q201"/>
    <mergeCell ref="R197:R201"/>
    <mergeCell ref="S192:S196"/>
    <mergeCell ref="R182:R186"/>
    <mergeCell ref="J140:J144"/>
    <mergeCell ref="Q178:Q181"/>
    <mergeCell ref="R178:R181"/>
    <mergeCell ref="S178:S181"/>
    <mergeCell ref="R174:R177"/>
    <mergeCell ref="N150:N154"/>
    <mergeCell ref="O150:O154"/>
    <mergeCell ref="Q174:Q177"/>
    <mergeCell ref="N187:N191"/>
    <mergeCell ref="O182:O186"/>
    <mergeCell ref="L192:L196"/>
    <mergeCell ref="O140:O144"/>
    <mergeCell ref="P178:P181"/>
    <mergeCell ref="M145:M149"/>
    <mergeCell ref="R158:R162"/>
    <mergeCell ref="Q155:Q157"/>
    <mergeCell ref="S150:S154"/>
    <mergeCell ref="V207:V210"/>
    <mergeCell ref="I211:I214"/>
    <mergeCell ref="Q215:Q218"/>
    <mergeCell ref="V224:V225"/>
    <mergeCell ref="I223:I227"/>
    <mergeCell ref="M223:M227"/>
    <mergeCell ref="U221:U222"/>
    <mergeCell ref="V221:V222"/>
    <mergeCell ref="T219:T222"/>
    <mergeCell ref="L219:L222"/>
    <mergeCell ref="M219:M222"/>
    <mergeCell ref="N219:N222"/>
    <mergeCell ref="Q219:Q222"/>
    <mergeCell ref="R219:R222"/>
    <mergeCell ref="S219:S222"/>
    <mergeCell ref="M207:M210"/>
    <mergeCell ref="N223:N227"/>
    <mergeCell ref="P215:P218"/>
    <mergeCell ref="J211:J214"/>
    <mergeCell ref="O211:O214"/>
    <mergeCell ref="P211:P214"/>
    <mergeCell ref="I207:I210"/>
    <mergeCell ref="J207:J210"/>
    <mergeCell ref="K207:K210"/>
    <mergeCell ref="Q211:Q214"/>
    <mergeCell ref="R211:R214"/>
    <mergeCell ref="A228:A237"/>
    <mergeCell ref="F236:F237"/>
    <mergeCell ref="H236:H237"/>
    <mergeCell ref="P233:P237"/>
    <mergeCell ref="C228:C232"/>
    <mergeCell ref="B228:B237"/>
    <mergeCell ref="E228:E232"/>
    <mergeCell ref="M233:M237"/>
    <mergeCell ref="N233:N237"/>
    <mergeCell ref="I228:I232"/>
    <mergeCell ref="J228:J232"/>
    <mergeCell ref="G233:G237"/>
    <mergeCell ref="G228:G232"/>
    <mergeCell ref="S233:S237"/>
    <mergeCell ref="S228:S232"/>
    <mergeCell ref="V233:V234"/>
    <mergeCell ref="X233:X234"/>
    <mergeCell ref="O233:O234"/>
    <mergeCell ref="P228:P232"/>
    <mergeCell ref="U233:U234"/>
    <mergeCell ref="X230:X232"/>
    <mergeCell ref="K228:K232"/>
    <mergeCell ref="L228:L232"/>
    <mergeCell ref="M228:M232"/>
    <mergeCell ref="N228:N232"/>
    <mergeCell ref="Q228:Q232"/>
    <mergeCell ref="R228:R232"/>
    <mergeCell ref="D231:D232"/>
    <mergeCell ref="AA71:AA74"/>
    <mergeCell ref="AB71:AB74"/>
    <mergeCell ref="AB187:AB191"/>
    <mergeCell ref="AB135:AB139"/>
    <mergeCell ref="Y211:Y214"/>
    <mergeCell ref="Z211:Z214"/>
    <mergeCell ref="AA135:AA139"/>
    <mergeCell ref="AA211:AA214"/>
    <mergeCell ref="AB192:AB196"/>
    <mergeCell ref="Y182:Y186"/>
    <mergeCell ref="Z182:Z186"/>
    <mergeCell ref="Z95:Z99"/>
    <mergeCell ref="AA95:AA99"/>
    <mergeCell ref="AA140:AA144"/>
    <mergeCell ref="AA182:AA186"/>
    <mergeCell ref="AB182:AB186"/>
    <mergeCell ref="Y187:Y191"/>
    <mergeCell ref="Z187:Z191"/>
    <mergeCell ref="Y197:Y201"/>
    <mergeCell ref="Z197:Z201"/>
    <mergeCell ref="AA197:AA201"/>
    <mergeCell ref="Y178:Y181"/>
    <mergeCell ref="AB106:AB109"/>
    <mergeCell ref="Y111:Y114"/>
    <mergeCell ref="Z111:Z114"/>
    <mergeCell ref="AA111:AA114"/>
    <mergeCell ref="AB111:AB114"/>
    <mergeCell ref="AB120:AB124"/>
    <mergeCell ref="Z106:Z109"/>
    <mergeCell ref="Y202:Y206"/>
    <mergeCell ref="F195:F196"/>
    <mergeCell ref="AA233:AA237"/>
    <mergeCell ref="X192:X196"/>
    <mergeCell ref="Q192:Q196"/>
    <mergeCell ref="R192:R196"/>
    <mergeCell ref="Y192:Y196"/>
    <mergeCell ref="Z192:Z196"/>
    <mergeCell ref="AA192:AA196"/>
    <mergeCell ref="AA228:AA232"/>
    <mergeCell ref="I233:I237"/>
    <mergeCell ref="Z217:Z218"/>
    <mergeCell ref="Y235:Y236"/>
    <mergeCell ref="Z235:Z236"/>
    <mergeCell ref="AB235:AB236"/>
    <mergeCell ref="V239:V242"/>
    <mergeCell ref="W239:W242"/>
    <mergeCell ref="X239:X242"/>
    <mergeCell ref="X235:X236"/>
    <mergeCell ref="Q233:Q237"/>
    <mergeCell ref="R233:R237"/>
    <mergeCell ref="W233:W237"/>
    <mergeCell ref="X217:X218"/>
    <mergeCell ref="M192:M196"/>
    <mergeCell ref="X203:X206"/>
    <mergeCell ref="X197:X201"/>
    <mergeCell ref="W211:W214"/>
    <mergeCell ref="X211:X214"/>
    <mergeCell ref="Q223:Q227"/>
    <mergeCell ref="R223:R227"/>
    <mergeCell ref="G238:G242"/>
    <mergeCell ref="F200:F201"/>
    <mergeCell ref="F205:F206"/>
    <mergeCell ref="AE22:AE25"/>
    <mergeCell ref="AF22:AF25"/>
    <mergeCell ref="AC26:AC27"/>
    <mergeCell ref="AC28:AC29"/>
    <mergeCell ref="AD26:AD27"/>
    <mergeCell ref="AD28:AD29"/>
    <mergeCell ref="AE26:AE27"/>
    <mergeCell ref="AE28:AE29"/>
    <mergeCell ref="AF26:AF27"/>
    <mergeCell ref="AF28:AF29"/>
    <mergeCell ref="AB95:AB99"/>
    <mergeCell ref="AB58:AB59"/>
    <mergeCell ref="AB61:AB64"/>
    <mergeCell ref="AB51:AB54"/>
    <mergeCell ref="AB46:AB49"/>
    <mergeCell ref="AC30:AC31"/>
    <mergeCell ref="AD30:AD31"/>
    <mergeCell ref="AE30:AE31"/>
    <mergeCell ref="AF30:AF31"/>
    <mergeCell ref="AC32:AC34"/>
    <mergeCell ref="AD32:AD34"/>
    <mergeCell ref="AE32:AE34"/>
    <mergeCell ref="AF32:AF34"/>
    <mergeCell ref="AC46:AC49"/>
    <mergeCell ref="AD46:AD49"/>
    <mergeCell ref="AE46:AE49"/>
    <mergeCell ref="AD36:AD39"/>
    <mergeCell ref="AF40:AF44"/>
    <mergeCell ref="AE40:AE44"/>
    <mergeCell ref="AC40:AC44"/>
    <mergeCell ref="AC22:AC25"/>
    <mergeCell ref="AD22:AD25"/>
    <mergeCell ref="AD192:AD196"/>
    <mergeCell ref="AE192:AE196"/>
    <mergeCell ref="AF192:AF196"/>
    <mergeCell ref="AE197:AE201"/>
    <mergeCell ref="AC197:AC201"/>
    <mergeCell ref="AD197:AD201"/>
    <mergeCell ref="AF197:AF201"/>
    <mergeCell ref="AB197:AB201"/>
    <mergeCell ref="AB225:AB227"/>
    <mergeCell ref="AD178:AD181"/>
    <mergeCell ref="AE178:AE181"/>
    <mergeCell ref="AF178:AF181"/>
    <mergeCell ref="AD182:AD186"/>
    <mergeCell ref="AE182:AE186"/>
    <mergeCell ref="AF182:AF186"/>
    <mergeCell ref="AD187:AD191"/>
    <mergeCell ref="AE187:AE191"/>
    <mergeCell ref="AF187:AF191"/>
    <mergeCell ref="AC202:AC206"/>
    <mergeCell ref="AD202:AD206"/>
    <mergeCell ref="AE202:AE206"/>
    <mergeCell ref="AF202:AF206"/>
    <mergeCell ref="AC207:AC210"/>
    <mergeCell ref="AD207:AD210"/>
    <mergeCell ref="AE207:AE210"/>
    <mergeCell ref="AF207:AF210"/>
    <mergeCell ref="AB207:AB210"/>
    <mergeCell ref="AC178:AC181"/>
    <mergeCell ref="AD233:AD234"/>
    <mergeCell ref="AF233:AF234"/>
    <mergeCell ref="AC235:AC236"/>
    <mergeCell ref="AD235:AD236"/>
    <mergeCell ref="AF235:AF236"/>
    <mergeCell ref="AE233:AE237"/>
    <mergeCell ref="AC219:AC222"/>
    <mergeCell ref="AD219:AD222"/>
    <mergeCell ref="AE219:AE222"/>
    <mergeCell ref="AF221:AF222"/>
    <mergeCell ref="AC223:AC227"/>
    <mergeCell ref="AF224:AF227"/>
    <mergeCell ref="AE223:AE227"/>
    <mergeCell ref="AD223:AD227"/>
    <mergeCell ref="AE211:AE214"/>
    <mergeCell ref="AF211:AF214"/>
    <mergeCell ref="AE215:AE218"/>
    <mergeCell ref="AC215:AC218"/>
    <mergeCell ref="AD216:AD218"/>
    <mergeCell ref="AF216:AF218"/>
    <mergeCell ref="AD211:AD214"/>
    <mergeCell ref="AD231:AD232"/>
    <mergeCell ref="AF231:AF232"/>
    <mergeCell ref="AE228:AE232"/>
    <mergeCell ref="AC243:AC245"/>
    <mergeCell ref="AD243:AD245"/>
    <mergeCell ref="AE243:AE245"/>
    <mergeCell ref="AF243:AF245"/>
    <mergeCell ref="AA243:AA245"/>
    <mergeCell ref="AB243:AB245"/>
    <mergeCell ref="S243:S245"/>
    <mergeCell ref="V243:V245"/>
    <mergeCell ref="O243:O245"/>
    <mergeCell ref="P243:P245"/>
    <mergeCell ref="Q243:Q245"/>
    <mergeCell ref="R243:R245"/>
    <mergeCell ref="T243:T245"/>
    <mergeCell ref="U243:U245"/>
    <mergeCell ref="W243:W245"/>
    <mergeCell ref="X243:X245"/>
    <mergeCell ref="AC239:AC240"/>
    <mergeCell ref="AD239:AD240"/>
    <mergeCell ref="AE239:AE240"/>
    <mergeCell ref="AF239:AF240"/>
    <mergeCell ref="AC241:AC242"/>
    <mergeCell ref="AD241:AD242"/>
    <mergeCell ref="AE241:AE242"/>
    <mergeCell ref="AF241:AF242"/>
    <mergeCell ref="O240:O242"/>
    <mergeCell ref="P238:P242"/>
    <mergeCell ref="T240:T242"/>
    <mergeCell ref="U240:U242"/>
    <mergeCell ref="H204:H206"/>
    <mergeCell ref="P197:P201"/>
    <mergeCell ref="S202:S206"/>
    <mergeCell ref="G197:G201"/>
    <mergeCell ref="I197:I201"/>
    <mergeCell ref="J197:J201"/>
    <mergeCell ref="K197:K201"/>
    <mergeCell ref="L197:L201"/>
    <mergeCell ref="P202:P206"/>
    <mergeCell ref="Y215:Y218"/>
    <mergeCell ref="AA215:AA218"/>
    <mergeCell ref="Z243:Z245"/>
    <mergeCell ref="Y243:Y245"/>
    <mergeCell ref="W207:W210"/>
    <mergeCell ref="Z202:Z206"/>
    <mergeCell ref="AA202:AA206"/>
    <mergeCell ref="Y207:Y210"/>
    <mergeCell ref="Z207:Z210"/>
    <mergeCell ref="AA207:AA210"/>
    <mergeCell ref="O235:O236"/>
    <mergeCell ref="Z233:Z234"/>
    <mergeCell ref="X226:X227"/>
    <mergeCell ref="P223:P227"/>
    <mergeCell ref="Y233:Y234"/>
    <mergeCell ref="S211:S214"/>
    <mergeCell ref="R207:R210"/>
    <mergeCell ref="S207:S210"/>
    <mergeCell ref="U207:U210"/>
    <mergeCell ref="R238:R242"/>
    <mergeCell ref="S238:S242"/>
    <mergeCell ref="Y238:Y242"/>
    <mergeCell ref="Z238:Z242"/>
    <mergeCell ref="AA238:AA242"/>
    <mergeCell ref="AB238:AB242"/>
    <mergeCell ref="V197:V201"/>
    <mergeCell ref="W197:W201"/>
    <mergeCell ref="Z75:Z79"/>
    <mergeCell ref="AB170:AB172"/>
    <mergeCell ref="AB115:AB119"/>
    <mergeCell ref="AB102:AB104"/>
    <mergeCell ref="Z51:Z54"/>
    <mergeCell ref="AA51:AA54"/>
    <mergeCell ref="AC182:AC186"/>
    <mergeCell ref="AC187:AC191"/>
    <mergeCell ref="AC231:AC232"/>
    <mergeCell ref="AC211:AC214"/>
    <mergeCell ref="AC233:AC234"/>
    <mergeCell ref="AB217:AB218"/>
    <mergeCell ref="AB233:AB234"/>
    <mergeCell ref="AC192:AC196"/>
    <mergeCell ref="AC61:AC64"/>
    <mergeCell ref="AC65:AC69"/>
    <mergeCell ref="Z176:Z177"/>
    <mergeCell ref="AA176:AA177"/>
    <mergeCell ref="AA178:AA181"/>
    <mergeCell ref="Y164:Y167"/>
    <mergeCell ref="Z164:Z167"/>
    <mergeCell ref="AB164:AB167"/>
    <mergeCell ref="Y170:Y172"/>
    <mergeCell ref="Z170:Z172"/>
    <mergeCell ref="C155:C157"/>
    <mergeCell ref="C168:C173"/>
    <mergeCell ref="C150:C154"/>
    <mergeCell ref="E176:E177"/>
    <mergeCell ref="D163:D167"/>
    <mergeCell ref="D168:D169"/>
    <mergeCell ref="L55:L59"/>
    <mergeCell ref="E66:E69"/>
    <mergeCell ref="F67:F69"/>
    <mergeCell ref="I65:I69"/>
    <mergeCell ref="G110:G114"/>
    <mergeCell ref="I110:I114"/>
    <mergeCell ref="J110:J114"/>
    <mergeCell ref="K110:K114"/>
    <mergeCell ref="L110:L114"/>
    <mergeCell ref="H127:H129"/>
    <mergeCell ref="K70:K74"/>
    <mergeCell ref="C100:C104"/>
    <mergeCell ref="C115:C119"/>
    <mergeCell ref="I135:I139"/>
    <mergeCell ref="J135:J139"/>
    <mergeCell ref="K135:K139"/>
    <mergeCell ref="L135:L139"/>
    <mergeCell ref="C55:C59"/>
    <mergeCell ref="F82:F84"/>
    <mergeCell ref="E62:E64"/>
    <mergeCell ref="H62:H64"/>
    <mergeCell ref="E115:E119"/>
    <mergeCell ref="E120:E124"/>
    <mergeCell ref="J65:J69"/>
    <mergeCell ref="G75:G79"/>
    <mergeCell ref="H116:H119"/>
    <mergeCell ref="AD65:AD69"/>
    <mergeCell ref="AE65:AE69"/>
    <mergeCell ref="AF65:AF69"/>
    <mergeCell ref="AC115:AC119"/>
    <mergeCell ref="AD40:AD44"/>
    <mergeCell ref="AF46:AF49"/>
    <mergeCell ref="AC51:AC54"/>
    <mergeCell ref="AD51:AD54"/>
    <mergeCell ref="AE51:AE54"/>
    <mergeCell ref="AF51:AF54"/>
    <mergeCell ref="AC58:AC59"/>
    <mergeCell ref="AD58:AD59"/>
    <mergeCell ref="AE58:AE59"/>
    <mergeCell ref="AF58:AF59"/>
    <mergeCell ref="AC130:AC134"/>
    <mergeCell ref="AD130:AD134"/>
    <mergeCell ref="AE130:AE134"/>
    <mergeCell ref="AF130:AF134"/>
    <mergeCell ref="AF80:AF84"/>
    <mergeCell ref="AE85:AE89"/>
    <mergeCell ref="AD61:AD64"/>
    <mergeCell ref="AE61:AE64"/>
    <mergeCell ref="AF61:AF64"/>
    <mergeCell ref="AD72:AD74"/>
    <mergeCell ref="AC72:AC74"/>
    <mergeCell ref="AE72:AE74"/>
    <mergeCell ref="AF72:AF74"/>
    <mergeCell ref="AC125:AC129"/>
    <mergeCell ref="AD125:AD129"/>
    <mergeCell ref="AE125:AE129"/>
    <mergeCell ref="AF125:AF129"/>
    <mergeCell ref="AE100:AE104"/>
    <mergeCell ref="D184:D191"/>
    <mergeCell ref="D202:D211"/>
    <mergeCell ref="D178:D183"/>
    <mergeCell ref="D219:D222"/>
    <mergeCell ref="E174:E175"/>
    <mergeCell ref="E219:E222"/>
    <mergeCell ref="N40:N44"/>
    <mergeCell ref="O43:O44"/>
    <mergeCell ref="D18:D20"/>
    <mergeCell ref="D23:D25"/>
    <mergeCell ref="D40:D44"/>
    <mergeCell ref="D35:D39"/>
    <mergeCell ref="D45:D49"/>
    <mergeCell ref="D56:D60"/>
    <mergeCell ref="D70:D74"/>
    <mergeCell ref="D61:D69"/>
    <mergeCell ref="D115:D144"/>
    <mergeCell ref="D95:D114"/>
    <mergeCell ref="D75:D94"/>
    <mergeCell ref="M197:M201"/>
    <mergeCell ref="E207:E210"/>
    <mergeCell ref="L207:L210"/>
    <mergeCell ref="M202:M206"/>
    <mergeCell ref="L70:L74"/>
    <mergeCell ref="L105:L109"/>
    <mergeCell ref="M90:M94"/>
    <mergeCell ref="M95:M99"/>
    <mergeCell ref="G85:G89"/>
    <mergeCell ref="F95:F99"/>
    <mergeCell ref="N90:N94"/>
    <mergeCell ref="M35:M39"/>
    <mergeCell ref="J105:J109"/>
    <mergeCell ref="O204:O206"/>
    <mergeCell ref="T203:T206"/>
    <mergeCell ref="U203:U206"/>
    <mergeCell ref="V203:V206"/>
    <mergeCell ref="W203:W206"/>
    <mergeCell ref="B238:B250"/>
    <mergeCell ref="A238:A250"/>
    <mergeCell ref="J233:J237"/>
    <mergeCell ref="C246:C250"/>
    <mergeCell ref="D246:D250"/>
    <mergeCell ref="G246:G250"/>
    <mergeCell ref="I246:I250"/>
    <mergeCell ref="J246:J250"/>
    <mergeCell ref="N246:N250"/>
    <mergeCell ref="P246:P250"/>
    <mergeCell ref="Q246:Q250"/>
    <mergeCell ref="R246:R250"/>
    <mergeCell ref="S246:S250"/>
    <mergeCell ref="E247:E250"/>
    <mergeCell ref="H247:H250"/>
    <mergeCell ref="O247:O250"/>
    <mergeCell ref="E243:E245"/>
    <mergeCell ref="G243:G245"/>
    <mergeCell ref="I243:I245"/>
    <mergeCell ref="J243:J245"/>
    <mergeCell ref="N243:N245"/>
    <mergeCell ref="C243:C245"/>
    <mergeCell ref="D241:D242"/>
    <mergeCell ref="C238:C242"/>
    <mergeCell ref="C233:C237"/>
    <mergeCell ref="D244:D245"/>
    <mergeCell ref="Q238:Q242"/>
    <mergeCell ref="AE36:AE39"/>
    <mergeCell ref="AF36:AF39"/>
    <mergeCell ref="AC36:AC39"/>
    <mergeCell ref="Y40:Y44"/>
    <mergeCell ref="Z40:Z44"/>
    <mergeCell ref="AA40:AA44"/>
    <mergeCell ref="AB40:AB44"/>
    <mergeCell ref="Y246:Y250"/>
    <mergeCell ref="Z246:Z250"/>
    <mergeCell ref="AA246:AA250"/>
    <mergeCell ref="AB246:AB250"/>
    <mergeCell ref="AB203:AB206"/>
    <mergeCell ref="O230:O232"/>
    <mergeCell ref="T230:T232"/>
    <mergeCell ref="U230:U232"/>
    <mergeCell ref="V230:V232"/>
    <mergeCell ref="T233:T234"/>
    <mergeCell ref="T235:T237"/>
    <mergeCell ref="U235:U237"/>
    <mergeCell ref="V235:V237"/>
    <mergeCell ref="T247:T250"/>
    <mergeCell ref="U247:U250"/>
    <mergeCell ref="V247:V250"/>
    <mergeCell ref="W247:W250"/>
    <mergeCell ref="X247:X250"/>
    <mergeCell ref="T217:T218"/>
    <mergeCell ref="U217:U218"/>
    <mergeCell ref="V217:V218"/>
    <mergeCell ref="W217:W218"/>
    <mergeCell ref="Z225:Z227"/>
    <mergeCell ref="Y219:Y222"/>
    <mergeCell ref="Y223:Y227"/>
    <mergeCell ref="AA35:AA39"/>
    <mergeCell ref="AA26:AA34"/>
    <mergeCell ref="Z230:Z232"/>
    <mergeCell ref="Y230:Y232"/>
    <mergeCell ref="AB230:AB232"/>
    <mergeCell ref="AA155:AA162"/>
    <mergeCell ref="Y80:Y84"/>
    <mergeCell ref="AB80:AB84"/>
    <mergeCell ref="Y88:Y89"/>
    <mergeCell ref="Z88:Z89"/>
    <mergeCell ref="AA88:AA89"/>
    <mergeCell ref="AB88:AB89"/>
    <mergeCell ref="Y100:Y101"/>
    <mergeCell ref="Z100:Z101"/>
    <mergeCell ref="AA100:AA101"/>
    <mergeCell ref="AB100:AB101"/>
    <mergeCell ref="Y102:Y104"/>
    <mergeCell ref="Z102:Z104"/>
    <mergeCell ref="AA102:AA104"/>
    <mergeCell ref="Z223:Z224"/>
    <mergeCell ref="Z46:Z49"/>
    <mergeCell ref="AA46:AA49"/>
    <mergeCell ref="Y51:Y54"/>
    <mergeCell ref="Z178:Z181"/>
    <mergeCell ref="AA187:AA191"/>
    <mergeCell ref="AB178:AB181"/>
    <mergeCell ref="AA125:AA129"/>
    <mergeCell ref="AA130:AA134"/>
    <mergeCell ref="Z140:Z143"/>
    <mergeCell ref="AA106:AA109"/>
    <mergeCell ref="AB65:AB69"/>
    <mergeCell ref="Y71:Y74"/>
    <mergeCell ref="AK187:AK191"/>
    <mergeCell ref="AK192:AK196"/>
    <mergeCell ref="AK197:AK201"/>
    <mergeCell ref="AK202:AK206"/>
    <mergeCell ref="AK207:AK210"/>
    <mergeCell ref="AK211:AK214"/>
    <mergeCell ref="AK215:AK218"/>
    <mergeCell ref="AK219:AK222"/>
    <mergeCell ref="AK223:AK227"/>
    <mergeCell ref="AK105:AK109"/>
    <mergeCell ref="AK110:AK114"/>
    <mergeCell ref="AK75:AK79"/>
    <mergeCell ref="AK80:AK84"/>
    <mergeCell ref="AK85:AK89"/>
    <mergeCell ref="T158:T160"/>
    <mergeCell ref="T161:T162"/>
    <mergeCell ref="AB148:AB149"/>
    <mergeCell ref="Y148:Y149"/>
    <mergeCell ref="AB128:AB129"/>
    <mergeCell ref="X207:X210"/>
    <mergeCell ref="AC164:AC167"/>
    <mergeCell ref="AD164:AD167"/>
    <mergeCell ref="AE164:AE167"/>
    <mergeCell ref="AF164:AF167"/>
    <mergeCell ref="AC176:AC177"/>
    <mergeCell ref="AD176:AD177"/>
    <mergeCell ref="AE176:AE177"/>
    <mergeCell ref="AF176:AF177"/>
    <mergeCell ref="AD170:AD173"/>
    <mergeCell ref="AC170:AC173"/>
    <mergeCell ref="AE170:AE173"/>
    <mergeCell ref="AF170:AF173"/>
    <mergeCell ref="AD249:AD250"/>
    <mergeCell ref="AD246:AD248"/>
    <mergeCell ref="AE246:AE248"/>
    <mergeCell ref="AF246:AF248"/>
    <mergeCell ref="AI246:AI248"/>
    <mergeCell ref="AE249:AE250"/>
    <mergeCell ref="AF249:AF250"/>
    <mergeCell ref="AI249:AI250"/>
    <mergeCell ref="AK90:AK94"/>
    <mergeCell ref="AK95:AK99"/>
    <mergeCell ref="AK100:AK104"/>
    <mergeCell ref="AK158:AK162"/>
    <mergeCell ref="AK168:AK173"/>
    <mergeCell ref="AK174:AK177"/>
    <mergeCell ref="AK163:AK167"/>
    <mergeCell ref="AK155:AK157"/>
    <mergeCell ref="AK26:AK29"/>
    <mergeCell ref="AK30:AK34"/>
    <mergeCell ref="AK35:AK39"/>
    <mergeCell ref="AK45:AK49"/>
    <mergeCell ref="AK50:AK54"/>
    <mergeCell ref="AK145:AK149"/>
    <mergeCell ref="AK150:AK154"/>
    <mergeCell ref="AK238:AK242"/>
    <mergeCell ref="AK243:AK245"/>
    <mergeCell ref="AK246:AK250"/>
    <mergeCell ref="AK40:AK44"/>
    <mergeCell ref="AK231:AK232"/>
    <mergeCell ref="AK233:AK234"/>
    <mergeCell ref="AK235:AK236"/>
    <mergeCell ref="AK178:AK181"/>
    <mergeCell ref="AK182:AK186"/>
  </mergeCells>
  <conditionalFormatting sqref="O30">
    <cfRule type="containsText" dxfId="720" priority="1844" stopIfTrue="1" operator="containsText" text="BAJA">
      <formula>NOT(ISERROR(SEARCH("BAJA",O30)))</formula>
    </cfRule>
    <cfRule type="containsText" dxfId="719" priority="1845" stopIfTrue="1" operator="containsText" text="MODERADA">
      <formula>NOT(ISERROR(SEARCH("MODERADA",O30)))</formula>
    </cfRule>
    <cfRule type="containsText" dxfId="718" priority="1846" stopIfTrue="1" operator="containsText" text="ALTA">
      <formula>NOT(ISERROR(SEARCH("ALTA",O30)))</formula>
    </cfRule>
    <cfRule type="containsText" dxfId="717" priority="1847" stopIfTrue="1" operator="containsText" text="EXTREMA">
      <formula>NOT(ISERROR(SEARCH("EXTREMA",O30)))</formula>
    </cfRule>
  </conditionalFormatting>
  <conditionalFormatting sqref="AP7:AP10">
    <cfRule type="duplicateValues" dxfId="716" priority="1285"/>
    <cfRule type="containsText" dxfId="715" priority="1288" operator="containsText" text=" EXTREMA">
      <formula>NOT(ISERROR(SEARCH(" EXTREMA",AP7)))</formula>
    </cfRule>
    <cfRule type="containsText" dxfId="714" priority="1289" operator="containsText" text=" EXTREMA">
      <formula>NOT(ISERROR(SEARCH(" EXTREMA",AP7)))</formula>
    </cfRule>
  </conditionalFormatting>
  <conditionalFormatting sqref="AT7:AT10">
    <cfRule type="containsText" dxfId="713" priority="1286" operator="containsText" text=" EXTREMA">
      <formula>NOT(ISERROR(SEARCH(" EXTREMA",AT7)))</formula>
    </cfRule>
    <cfRule type="containsText" dxfId="712" priority="1287" operator="containsText" text=" EXTREMA">
      <formula>NOT(ISERROR(SEARCH(" EXTREMA",AT7)))</formula>
    </cfRule>
  </conditionalFormatting>
  <conditionalFormatting sqref="N30">
    <cfRule type="containsText" dxfId="711" priority="1273" stopIfTrue="1" operator="containsText" text="BAJA">
      <formula>NOT(ISERROR(SEARCH("BAJA",N30)))</formula>
    </cfRule>
    <cfRule type="containsText" dxfId="710" priority="1274" stopIfTrue="1" operator="containsText" text="MODERADA">
      <formula>NOT(ISERROR(SEARCH("MODERADA",N30)))</formula>
    </cfRule>
    <cfRule type="containsText" dxfId="709" priority="1275" stopIfTrue="1" operator="containsText" text="ALTA">
      <formula>NOT(ISERROR(SEARCH("ALTA",N30)))</formula>
    </cfRule>
    <cfRule type="containsText" dxfId="708" priority="1276" stopIfTrue="1" operator="containsText" text="EXTREMA">
      <formula>NOT(ISERROR(SEARCH("EXTREMA",N30)))</formula>
    </cfRule>
  </conditionalFormatting>
  <conditionalFormatting sqref="S30:S34 S163 S219:S222 S155:S157 S174 S178:S181">
    <cfRule type="expression" dxfId="707" priority="1269">
      <formula>$S30="EXTREMA"</formula>
    </cfRule>
    <cfRule type="expression" dxfId="706" priority="1270">
      <formula>$S30="ALTA"</formula>
    </cfRule>
    <cfRule type="expression" dxfId="705" priority="1271">
      <formula>$S30="MODERADA"</formula>
    </cfRule>
    <cfRule type="expression" dxfId="704" priority="1272">
      <formula>$S30="BAJA"</formula>
    </cfRule>
  </conditionalFormatting>
  <conditionalFormatting sqref="S26:S29">
    <cfRule type="expression" dxfId="703" priority="1005">
      <formula>$S26="EXTREMA"</formula>
    </cfRule>
    <cfRule type="expression" dxfId="702" priority="1006">
      <formula>$S26="ALTA"</formula>
    </cfRule>
    <cfRule type="expression" dxfId="701" priority="1007">
      <formula>$S26="MODERADA"</formula>
    </cfRule>
    <cfRule type="expression" dxfId="700" priority="1008">
      <formula>$S26="BAJA"</formula>
    </cfRule>
  </conditionalFormatting>
  <conditionalFormatting sqref="O155">
    <cfRule type="containsText" dxfId="699" priority="1145" stopIfTrue="1" operator="containsText" text="BAJA">
      <formula>NOT(ISERROR(SEARCH("BAJA",O155)))</formula>
    </cfRule>
    <cfRule type="containsText" dxfId="698" priority="1146" stopIfTrue="1" operator="containsText" text="MODERADA">
      <formula>NOT(ISERROR(SEARCH("MODERADA",O155)))</formula>
    </cfRule>
    <cfRule type="containsText" dxfId="697" priority="1147" stopIfTrue="1" operator="containsText" text="ALTA">
      <formula>NOT(ISERROR(SEARCH("ALTA",O155)))</formula>
    </cfRule>
    <cfRule type="containsText" dxfId="696" priority="1148" stopIfTrue="1" operator="containsText" text="EXTREMA">
      <formula>NOT(ISERROR(SEARCH("EXTREMA",O155)))</formula>
    </cfRule>
  </conditionalFormatting>
  <conditionalFormatting sqref="N155">
    <cfRule type="containsText" dxfId="695" priority="1141" stopIfTrue="1" operator="containsText" text="BAJA">
      <formula>NOT(ISERROR(SEARCH("BAJA",N155)))</formula>
    </cfRule>
    <cfRule type="containsText" dxfId="694" priority="1142" stopIfTrue="1" operator="containsText" text="MODERADA">
      <formula>NOT(ISERROR(SEARCH("MODERADA",N155)))</formula>
    </cfRule>
    <cfRule type="containsText" dxfId="693" priority="1143" stopIfTrue="1" operator="containsText" text="ALTA">
      <formula>NOT(ISERROR(SEARCH("ALTA",N155)))</formula>
    </cfRule>
    <cfRule type="containsText" dxfId="692" priority="1144" stopIfTrue="1" operator="containsText" text="EXTREMA">
      <formula>NOT(ISERROR(SEARCH("EXTREMA",N155)))</formula>
    </cfRule>
  </conditionalFormatting>
  <conditionalFormatting sqref="N16">
    <cfRule type="containsText" dxfId="691" priority="1037" stopIfTrue="1" operator="containsText" text="BAJA">
      <formula>NOT(ISERROR(SEARCH("BAJA",N16)))</formula>
    </cfRule>
    <cfRule type="containsText" dxfId="690" priority="1038" stopIfTrue="1" operator="containsText" text="MODERADA">
      <formula>NOT(ISERROR(SEARCH("MODERADA",N16)))</formula>
    </cfRule>
    <cfRule type="containsText" dxfId="689" priority="1039" stopIfTrue="1" operator="containsText" text="ALTA">
      <formula>NOT(ISERROR(SEARCH("ALTA",N16)))</formula>
    </cfRule>
    <cfRule type="containsText" dxfId="688" priority="1040" stopIfTrue="1" operator="containsText" text="EXTREMA">
      <formula>NOT(ISERROR(SEARCH("EXTREMA",N16)))</formula>
    </cfRule>
  </conditionalFormatting>
  <conditionalFormatting sqref="S16:S20">
    <cfRule type="expression" dxfId="687" priority="1033">
      <formula>$S16="EXTREMA"</formula>
    </cfRule>
    <cfRule type="expression" dxfId="686" priority="1034">
      <formula>$S16="ALTA"</formula>
    </cfRule>
    <cfRule type="expression" dxfId="685" priority="1035">
      <formula>$S16="MODERADA"</formula>
    </cfRule>
    <cfRule type="expression" dxfId="684" priority="1036">
      <formula>$S16="BAJA"</formula>
    </cfRule>
  </conditionalFormatting>
  <conditionalFormatting sqref="N21">
    <cfRule type="containsText" dxfId="683" priority="1025" stopIfTrue="1" operator="containsText" text="BAJA">
      <formula>NOT(ISERROR(SEARCH("BAJA",N21)))</formula>
    </cfRule>
    <cfRule type="containsText" dxfId="682" priority="1026" stopIfTrue="1" operator="containsText" text="MODERADA">
      <formula>NOT(ISERROR(SEARCH("MODERADA",N21)))</formula>
    </cfRule>
    <cfRule type="containsText" dxfId="681" priority="1027" stopIfTrue="1" operator="containsText" text="ALTA">
      <formula>NOT(ISERROR(SEARCH("ALTA",N21)))</formula>
    </cfRule>
    <cfRule type="containsText" dxfId="680" priority="1028" stopIfTrue="1" operator="containsText" text="EXTREMA">
      <formula>NOT(ISERROR(SEARCH("EXTREMA",N21)))</formula>
    </cfRule>
  </conditionalFormatting>
  <conditionalFormatting sqref="O70">
    <cfRule type="containsText" dxfId="679" priority="937" stopIfTrue="1" operator="containsText" text="BAJA">
      <formula>NOT(ISERROR(SEARCH("BAJA",O70)))</formula>
    </cfRule>
    <cfRule type="containsText" dxfId="678" priority="938" stopIfTrue="1" operator="containsText" text="MODERADA">
      <formula>NOT(ISERROR(SEARCH("MODERADA",O70)))</formula>
    </cfRule>
    <cfRule type="containsText" dxfId="677" priority="939" stopIfTrue="1" operator="containsText" text="ALTA">
      <formula>NOT(ISERROR(SEARCH("ALTA",O70)))</formula>
    </cfRule>
    <cfRule type="containsText" dxfId="676" priority="940" stopIfTrue="1" operator="containsText" text="EXTREMA">
      <formula>NOT(ISERROR(SEARCH("EXTREMA",O70)))</formula>
    </cfRule>
  </conditionalFormatting>
  <conditionalFormatting sqref="S21:S25">
    <cfRule type="expression" dxfId="675" priority="1017">
      <formula>$S21="EXTREMA"</formula>
    </cfRule>
    <cfRule type="expression" dxfId="674" priority="1018">
      <formula>$S21="ALTA"</formula>
    </cfRule>
    <cfRule type="expression" dxfId="673" priority="1019">
      <formula>$S21="MODERADA"</formula>
    </cfRule>
    <cfRule type="expression" dxfId="672" priority="1020">
      <formula>$S21="BAJA"</formula>
    </cfRule>
  </conditionalFormatting>
  <conditionalFormatting sqref="N26">
    <cfRule type="containsText" dxfId="671" priority="1013" stopIfTrue="1" operator="containsText" text="BAJA">
      <formula>NOT(ISERROR(SEARCH("BAJA",N26)))</formula>
    </cfRule>
    <cfRule type="containsText" dxfId="670" priority="1014" stopIfTrue="1" operator="containsText" text="MODERADA">
      <formula>NOT(ISERROR(SEARCH("MODERADA",N26)))</formula>
    </cfRule>
    <cfRule type="containsText" dxfId="669" priority="1015" stopIfTrue="1" operator="containsText" text="ALTA">
      <formula>NOT(ISERROR(SEARCH("ALTA",N26)))</formula>
    </cfRule>
    <cfRule type="containsText" dxfId="668" priority="1016" stopIfTrue="1" operator="containsText" text="EXTREMA">
      <formula>NOT(ISERROR(SEARCH("EXTREMA",N26)))</formula>
    </cfRule>
  </conditionalFormatting>
  <conditionalFormatting sqref="N35">
    <cfRule type="containsText" dxfId="667" priority="1001" stopIfTrue="1" operator="containsText" text="BAJA">
      <formula>NOT(ISERROR(SEARCH("BAJA",N35)))</formula>
    </cfRule>
    <cfRule type="containsText" dxfId="666" priority="1002" stopIfTrue="1" operator="containsText" text="MODERADA">
      <formula>NOT(ISERROR(SEARCH("MODERADA",N35)))</formula>
    </cfRule>
    <cfRule type="containsText" dxfId="665" priority="1003" stopIfTrue="1" operator="containsText" text="ALTA">
      <formula>NOT(ISERROR(SEARCH("ALTA",N35)))</formula>
    </cfRule>
    <cfRule type="containsText" dxfId="664" priority="1004" stopIfTrue="1" operator="containsText" text="EXTREMA">
      <formula>NOT(ISERROR(SEARCH("EXTREMA",N35)))</formula>
    </cfRule>
  </conditionalFormatting>
  <conditionalFormatting sqref="S35:S44">
    <cfRule type="expression" dxfId="663" priority="997">
      <formula>$S35="EXTREMA"</formula>
    </cfRule>
    <cfRule type="expression" dxfId="662" priority="998">
      <formula>$S35="ALTA"</formula>
    </cfRule>
    <cfRule type="expression" dxfId="661" priority="999">
      <formula>$S35="MODERADA"</formula>
    </cfRule>
    <cfRule type="expression" dxfId="660" priority="1000">
      <formula>$S35="BAJA"</formula>
    </cfRule>
  </conditionalFormatting>
  <conditionalFormatting sqref="N45">
    <cfRule type="containsText" dxfId="659" priority="993" stopIfTrue="1" operator="containsText" text="BAJA">
      <formula>NOT(ISERROR(SEARCH("BAJA",N45)))</formula>
    </cfRule>
    <cfRule type="containsText" dxfId="658" priority="994" stopIfTrue="1" operator="containsText" text="MODERADA">
      <formula>NOT(ISERROR(SEARCH("MODERADA",N45)))</formula>
    </cfRule>
    <cfRule type="containsText" dxfId="657" priority="995" stopIfTrue="1" operator="containsText" text="ALTA">
      <formula>NOT(ISERROR(SEARCH("ALTA",N45)))</formula>
    </cfRule>
    <cfRule type="containsText" dxfId="656" priority="996" stopIfTrue="1" operator="containsText" text="EXTREMA">
      <formula>NOT(ISERROR(SEARCH("EXTREMA",N45)))</formula>
    </cfRule>
  </conditionalFormatting>
  <conditionalFormatting sqref="O45">
    <cfRule type="containsText" dxfId="655" priority="989" stopIfTrue="1" operator="containsText" text="BAJA">
      <formula>NOT(ISERROR(SEARCH("BAJA",O45)))</formula>
    </cfRule>
    <cfRule type="containsText" dxfId="654" priority="990" stopIfTrue="1" operator="containsText" text="MODERADA">
      <formula>NOT(ISERROR(SEARCH("MODERADA",O45)))</formula>
    </cfRule>
    <cfRule type="containsText" dxfId="653" priority="991" stopIfTrue="1" operator="containsText" text="ALTA">
      <formula>NOT(ISERROR(SEARCH("ALTA",O45)))</formula>
    </cfRule>
    <cfRule type="containsText" dxfId="652" priority="992" stopIfTrue="1" operator="containsText" text="EXTREMA">
      <formula>NOT(ISERROR(SEARCH("EXTREMA",O45)))</formula>
    </cfRule>
  </conditionalFormatting>
  <conditionalFormatting sqref="S45:S49">
    <cfRule type="expression" dxfId="651" priority="985">
      <formula>$S45="EXTREMA"</formula>
    </cfRule>
    <cfRule type="expression" dxfId="650" priority="986">
      <formula>$S45="ALTA"</formula>
    </cfRule>
    <cfRule type="expression" dxfId="649" priority="987">
      <formula>$S45="MODERADA"</formula>
    </cfRule>
    <cfRule type="expression" dxfId="648" priority="988">
      <formula>$S45="BAJA"</formula>
    </cfRule>
  </conditionalFormatting>
  <conditionalFormatting sqref="N50">
    <cfRule type="containsText" dxfId="647" priority="981" stopIfTrue="1" operator="containsText" text="BAJA">
      <formula>NOT(ISERROR(SEARCH("BAJA",N50)))</formula>
    </cfRule>
    <cfRule type="containsText" dxfId="646" priority="982" stopIfTrue="1" operator="containsText" text="MODERADA">
      <formula>NOT(ISERROR(SEARCH("MODERADA",N50)))</formula>
    </cfRule>
    <cfRule type="containsText" dxfId="645" priority="983" stopIfTrue="1" operator="containsText" text="ALTA">
      <formula>NOT(ISERROR(SEARCH("ALTA",N50)))</formula>
    </cfRule>
    <cfRule type="containsText" dxfId="644" priority="984" stopIfTrue="1" operator="containsText" text="EXTREMA">
      <formula>NOT(ISERROR(SEARCH("EXTREMA",N50)))</formula>
    </cfRule>
  </conditionalFormatting>
  <conditionalFormatting sqref="S50:S54">
    <cfRule type="expression" dxfId="643" priority="977">
      <formula>$S50="EXTREMA"</formula>
    </cfRule>
    <cfRule type="expression" dxfId="642" priority="978">
      <formula>$S50="ALTA"</formula>
    </cfRule>
    <cfRule type="expression" dxfId="641" priority="979">
      <formula>$S50="MODERADA"</formula>
    </cfRule>
    <cfRule type="expression" dxfId="640" priority="980">
      <formula>$S50="BAJA"</formula>
    </cfRule>
  </conditionalFormatting>
  <conditionalFormatting sqref="N55">
    <cfRule type="containsText" dxfId="639" priority="973" stopIfTrue="1" operator="containsText" text="BAJA">
      <formula>NOT(ISERROR(SEARCH("BAJA",N55)))</formula>
    </cfRule>
    <cfRule type="containsText" dxfId="638" priority="974" stopIfTrue="1" operator="containsText" text="MODERADA">
      <formula>NOT(ISERROR(SEARCH("MODERADA",N55)))</formula>
    </cfRule>
    <cfRule type="containsText" dxfId="637" priority="975" stopIfTrue="1" operator="containsText" text="ALTA">
      <formula>NOT(ISERROR(SEARCH("ALTA",N55)))</formula>
    </cfRule>
    <cfRule type="containsText" dxfId="636" priority="976" stopIfTrue="1" operator="containsText" text="EXTREMA">
      <formula>NOT(ISERROR(SEARCH("EXTREMA",N55)))</formula>
    </cfRule>
  </conditionalFormatting>
  <conditionalFormatting sqref="O55">
    <cfRule type="containsText" dxfId="635" priority="969" stopIfTrue="1" operator="containsText" text="BAJA">
      <formula>NOT(ISERROR(SEARCH("BAJA",O55)))</formula>
    </cfRule>
    <cfRule type="containsText" dxfId="634" priority="970" stopIfTrue="1" operator="containsText" text="MODERADA">
      <formula>NOT(ISERROR(SEARCH("MODERADA",O55)))</formula>
    </cfRule>
    <cfRule type="containsText" dxfId="633" priority="971" stopIfTrue="1" operator="containsText" text="ALTA">
      <formula>NOT(ISERROR(SEARCH("ALTA",O55)))</formula>
    </cfRule>
    <cfRule type="containsText" dxfId="632" priority="972" stopIfTrue="1" operator="containsText" text="EXTREMA">
      <formula>NOT(ISERROR(SEARCH("EXTREMA",O55)))</formula>
    </cfRule>
  </conditionalFormatting>
  <conditionalFormatting sqref="S55:S59">
    <cfRule type="expression" dxfId="631" priority="965">
      <formula>$S55="EXTREMA"</formula>
    </cfRule>
    <cfRule type="expression" dxfId="630" priority="966">
      <formula>$S55="ALTA"</formula>
    </cfRule>
    <cfRule type="expression" dxfId="629" priority="967">
      <formula>$S55="MODERADA"</formula>
    </cfRule>
    <cfRule type="expression" dxfId="628" priority="968">
      <formula>$S55="BAJA"</formula>
    </cfRule>
  </conditionalFormatting>
  <conditionalFormatting sqref="O60">
    <cfRule type="containsText" dxfId="627" priority="961" stopIfTrue="1" operator="containsText" text="BAJA">
      <formula>NOT(ISERROR(SEARCH("BAJA",O60)))</formula>
    </cfRule>
    <cfRule type="containsText" dxfId="626" priority="962" stopIfTrue="1" operator="containsText" text="MODERADA">
      <formula>NOT(ISERROR(SEARCH("MODERADA",O60)))</formula>
    </cfRule>
    <cfRule type="containsText" dxfId="625" priority="963" stopIfTrue="1" operator="containsText" text="ALTA">
      <formula>NOT(ISERROR(SEARCH("ALTA",O60)))</formula>
    </cfRule>
    <cfRule type="containsText" dxfId="624" priority="964" stopIfTrue="1" operator="containsText" text="EXTREMA">
      <formula>NOT(ISERROR(SEARCH("EXTREMA",O60)))</formula>
    </cfRule>
  </conditionalFormatting>
  <conditionalFormatting sqref="N60">
    <cfRule type="containsText" dxfId="623" priority="957" stopIfTrue="1" operator="containsText" text="BAJA">
      <formula>NOT(ISERROR(SEARCH("BAJA",N60)))</formula>
    </cfRule>
    <cfRule type="containsText" dxfId="622" priority="958" stopIfTrue="1" operator="containsText" text="MODERADA">
      <formula>NOT(ISERROR(SEARCH("MODERADA",N60)))</formula>
    </cfRule>
    <cfRule type="containsText" dxfId="621" priority="959" stopIfTrue="1" operator="containsText" text="ALTA">
      <formula>NOT(ISERROR(SEARCH("ALTA",N60)))</formula>
    </cfRule>
    <cfRule type="containsText" dxfId="620" priority="960" stopIfTrue="1" operator="containsText" text="EXTREMA">
      <formula>NOT(ISERROR(SEARCH("EXTREMA",N60)))</formula>
    </cfRule>
  </conditionalFormatting>
  <conditionalFormatting sqref="S60:S64">
    <cfRule type="expression" dxfId="619" priority="953">
      <formula>$S60="EXTREMA"</formula>
    </cfRule>
    <cfRule type="expression" dxfId="618" priority="954">
      <formula>$S60="ALTA"</formula>
    </cfRule>
    <cfRule type="expression" dxfId="617" priority="955">
      <formula>$S60="MODERADA"</formula>
    </cfRule>
    <cfRule type="expression" dxfId="616" priority="956">
      <formula>$S60="BAJA"</formula>
    </cfRule>
  </conditionalFormatting>
  <conditionalFormatting sqref="N65">
    <cfRule type="containsText" dxfId="615" priority="945" stopIfTrue="1" operator="containsText" text="BAJA">
      <formula>NOT(ISERROR(SEARCH("BAJA",N65)))</formula>
    </cfRule>
    <cfRule type="containsText" dxfId="614" priority="946" stopIfTrue="1" operator="containsText" text="MODERADA">
      <formula>NOT(ISERROR(SEARCH("MODERADA",N65)))</formula>
    </cfRule>
    <cfRule type="containsText" dxfId="613" priority="947" stopIfTrue="1" operator="containsText" text="ALTA">
      <formula>NOT(ISERROR(SEARCH("ALTA",N65)))</formula>
    </cfRule>
    <cfRule type="containsText" dxfId="612" priority="948" stopIfTrue="1" operator="containsText" text="EXTREMA">
      <formula>NOT(ISERROR(SEARCH("EXTREMA",N65)))</formula>
    </cfRule>
  </conditionalFormatting>
  <conditionalFormatting sqref="S65:S69">
    <cfRule type="expression" dxfId="611" priority="941">
      <formula>$S65="EXTREMA"</formula>
    </cfRule>
    <cfRule type="expression" dxfId="610" priority="942">
      <formula>$S65="ALTA"</formula>
    </cfRule>
    <cfRule type="expression" dxfId="609" priority="943">
      <formula>$S65="MODERADA"</formula>
    </cfRule>
    <cfRule type="expression" dxfId="608" priority="944">
      <formula>$S65="BAJA"</formula>
    </cfRule>
  </conditionalFormatting>
  <conditionalFormatting sqref="N70">
    <cfRule type="containsText" dxfId="607" priority="933" stopIfTrue="1" operator="containsText" text="BAJA">
      <formula>NOT(ISERROR(SEARCH("BAJA",N70)))</formula>
    </cfRule>
    <cfRule type="containsText" dxfId="606" priority="934" stopIfTrue="1" operator="containsText" text="MODERADA">
      <formula>NOT(ISERROR(SEARCH("MODERADA",N70)))</formula>
    </cfRule>
    <cfRule type="containsText" dxfId="605" priority="935" stopIfTrue="1" operator="containsText" text="ALTA">
      <formula>NOT(ISERROR(SEARCH("ALTA",N70)))</formula>
    </cfRule>
    <cfRule type="containsText" dxfId="604" priority="936" stopIfTrue="1" operator="containsText" text="EXTREMA">
      <formula>NOT(ISERROR(SEARCH("EXTREMA",N70)))</formula>
    </cfRule>
  </conditionalFormatting>
  <conditionalFormatting sqref="S70:S74">
    <cfRule type="expression" dxfId="603" priority="929">
      <formula>$S70="EXTREMA"</formula>
    </cfRule>
    <cfRule type="expression" dxfId="602" priority="930">
      <formula>$S70="ALTA"</formula>
    </cfRule>
    <cfRule type="expression" dxfId="601" priority="931">
      <formula>$S70="MODERADA"</formula>
    </cfRule>
    <cfRule type="expression" dxfId="600" priority="932">
      <formula>$S70="BAJA"</formula>
    </cfRule>
  </conditionalFormatting>
  <conditionalFormatting sqref="N115 N125 N130 N135 N120">
    <cfRule type="containsText" dxfId="599" priority="901" stopIfTrue="1" operator="containsText" text="BAJA">
      <formula>NOT(ISERROR(SEARCH("BAJA",N115)))</formula>
    </cfRule>
    <cfRule type="containsText" dxfId="598" priority="902" stopIfTrue="1" operator="containsText" text="MODERADA">
      <formula>NOT(ISERROR(SEARCH("MODERADA",N115)))</formula>
    </cfRule>
    <cfRule type="containsText" dxfId="597" priority="903" stopIfTrue="1" operator="containsText" text="ALTA">
      <formula>NOT(ISERROR(SEARCH("ALTA",N115)))</formula>
    </cfRule>
    <cfRule type="containsText" dxfId="596" priority="904" stopIfTrue="1" operator="containsText" text="EXTREMA">
      <formula>NOT(ISERROR(SEARCH("EXTREMA",N115)))</formula>
    </cfRule>
  </conditionalFormatting>
  <conditionalFormatting sqref="O120">
    <cfRule type="containsText" dxfId="595" priority="897" stopIfTrue="1" operator="containsText" text="BAJA">
      <formula>NOT(ISERROR(SEARCH("BAJA",O120)))</formula>
    </cfRule>
    <cfRule type="containsText" dxfId="594" priority="898" stopIfTrue="1" operator="containsText" text="MODERADA">
      <formula>NOT(ISERROR(SEARCH("MODERADA",O120)))</formula>
    </cfRule>
    <cfRule type="containsText" dxfId="593" priority="899" stopIfTrue="1" operator="containsText" text="ALTA">
      <formula>NOT(ISERROR(SEARCH("ALTA",O120)))</formula>
    </cfRule>
    <cfRule type="containsText" dxfId="592" priority="900" stopIfTrue="1" operator="containsText" text="EXTREMA">
      <formula>NOT(ISERROR(SEARCH("EXTREMA",O120)))</formula>
    </cfRule>
  </conditionalFormatting>
  <conditionalFormatting sqref="O115">
    <cfRule type="containsText" dxfId="591" priority="881" stopIfTrue="1" operator="containsText" text="BAJA">
      <formula>NOT(ISERROR(SEARCH("BAJA",O115)))</formula>
    </cfRule>
    <cfRule type="containsText" dxfId="590" priority="882" stopIfTrue="1" operator="containsText" text="MODERADA">
      <formula>NOT(ISERROR(SEARCH("MODERADA",O115)))</formula>
    </cfRule>
    <cfRule type="containsText" dxfId="589" priority="883" stopIfTrue="1" operator="containsText" text="ALTA">
      <formula>NOT(ISERROR(SEARCH("ALTA",O115)))</formula>
    </cfRule>
    <cfRule type="containsText" dxfId="588" priority="884" stopIfTrue="1" operator="containsText" text="EXTREMA">
      <formula>NOT(ISERROR(SEARCH("EXTREMA",O115)))</formula>
    </cfRule>
  </conditionalFormatting>
  <conditionalFormatting sqref="S115:S139">
    <cfRule type="expression" dxfId="587" priority="877">
      <formula>$S115="EXTREMA"</formula>
    </cfRule>
    <cfRule type="expression" dxfId="586" priority="878">
      <formula>$S115="ALTA"</formula>
    </cfRule>
    <cfRule type="expression" dxfId="585" priority="879">
      <formula>$S115="MODERADA"</formula>
    </cfRule>
    <cfRule type="expression" dxfId="584" priority="880">
      <formula>$S115="BAJA"</formula>
    </cfRule>
  </conditionalFormatting>
  <conditionalFormatting sqref="X155:X156">
    <cfRule type="containsText" dxfId="583" priority="861" stopIfTrue="1" operator="containsText" text="EXTREMA">
      <formula>NOT(ISERROR(SEARCH("EXTREMA",X155)))</formula>
    </cfRule>
    <cfRule type="containsText" dxfId="582" priority="862" stopIfTrue="1" operator="containsText" text="ALTA">
      <formula>NOT(ISERROR(SEARCH("ALTA",X155)))</formula>
    </cfRule>
    <cfRule type="containsText" dxfId="581" priority="863" stopIfTrue="1" operator="containsText" text="MODERADA">
      <formula>NOT(ISERROR(SEARCH("MODERADA",X155)))</formula>
    </cfRule>
    <cfRule type="containsText" dxfId="580" priority="864" stopIfTrue="1" operator="containsText" text="BAJA">
      <formula>NOT(ISERROR(SEARCH("BAJA",X155)))</formula>
    </cfRule>
  </conditionalFormatting>
  <conditionalFormatting sqref="S158:S162">
    <cfRule type="expression" dxfId="579" priority="857">
      <formula>$S158="EXTREMA"</formula>
    </cfRule>
    <cfRule type="expression" dxfId="578" priority="858">
      <formula>$S158="ALTA"</formula>
    </cfRule>
    <cfRule type="expression" dxfId="577" priority="859">
      <formula>$S158="MODERADA"</formula>
    </cfRule>
    <cfRule type="expression" dxfId="576" priority="860">
      <formula>$S158="BAJA"</formula>
    </cfRule>
  </conditionalFormatting>
  <conditionalFormatting sqref="N158">
    <cfRule type="containsText" dxfId="575" priority="853" stopIfTrue="1" operator="containsText" text="BAJA">
      <formula>NOT(ISERROR(SEARCH("BAJA",N158)))</formula>
    </cfRule>
    <cfRule type="containsText" dxfId="574" priority="854" stopIfTrue="1" operator="containsText" text="MODERADA">
      <formula>NOT(ISERROR(SEARCH("MODERADA",N158)))</formula>
    </cfRule>
    <cfRule type="containsText" dxfId="573" priority="855" stopIfTrue="1" operator="containsText" text="ALTA">
      <formula>NOT(ISERROR(SEARCH("ALTA",N158)))</formula>
    </cfRule>
    <cfRule type="containsText" dxfId="572" priority="856" stopIfTrue="1" operator="containsText" text="EXTREMA">
      <formula>NOT(ISERROR(SEARCH("EXTREMA",N158)))</formula>
    </cfRule>
  </conditionalFormatting>
  <conditionalFormatting sqref="N228">
    <cfRule type="containsText" dxfId="571" priority="769" stopIfTrue="1" operator="containsText" text="BAJA">
      <formula>NOT(ISERROR(SEARCH("BAJA",N228)))</formula>
    </cfRule>
    <cfRule type="containsText" dxfId="570" priority="770" stopIfTrue="1" operator="containsText" text="MODERADA">
      <formula>NOT(ISERROR(SEARCH("MODERADA",N228)))</formula>
    </cfRule>
    <cfRule type="containsText" dxfId="569" priority="771" stopIfTrue="1" operator="containsText" text="ALTA">
      <formula>NOT(ISERROR(SEARCH("ALTA",N228)))</formula>
    </cfRule>
    <cfRule type="containsText" dxfId="568" priority="772" stopIfTrue="1" operator="containsText" text="EXTREMA">
      <formula>NOT(ISERROR(SEARCH("EXTREMA",N228)))</formula>
    </cfRule>
  </conditionalFormatting>
  <conditionalFormatting sqref="S228:S232">
    <cfRule type="expression" dxfId="567" priority="765">
      <formula>$S228="EXTREMA"</formula>
    </cfRule>
    <cfRule type="expression" dxfId="566" priority="766">
      <formula>$S228="ALTA"</formula>
    </cfRule>
    <cfRule type="expression" dxfId="565" priority="767">
      <formula>$S228="MODERADA"</formula>
    </cfRule>
    <cfRule type="expression" dxfId="564" priority="768">
      <formula>$S228="BAJA"</formula>
    </cfRule>
  </conditionalFormatting>
  <conditionalFormatting sqref="N233">
    <cfRule type="containsText" dxfId="563" priority="745" stopIfTrue="1" operator="containsText" text="BAJA">
      <formula>NOT(ISERROR(SEARCH("BAJA",N233)))</formula>
    </cfRule>
    <cfRule type="containsText" dxfId="562" priority="746" stopIfTrue="1" operator="containsText" text="MODERADA">
      <formula>NOT(ISERROR(SEARCH("MODERADA",N233)))</formula>
    </cfRule>
    <cfRule type="containsText" dxfId="561" priority="747" stopIfTrue="1" operator="containsText" text="ALTA">
      <formula>NOT(ISERROR(SEARCH("ALTA",N233)))</formula>
    </cfRule>
    <cfRule type="containsText" dxfId="560" priority="748" stopIfTrue="1" operator="containsText" text="EXTREMA">
      <formula>NOT(ISERROR(SEARCH("EXTREMA",N233)))</formula>
    </cfRule>
  </conditionalFormatting>
  <conditionalFormatting sqref="S233:S237">
    <cfRule type="expression" dxfId="559" priority="741">
      <formula>$S233="EXTREMA"</formula>
    </cfRule>
    <cfRule type="expression" dxfId="558" priority="742">
      <formula>$S233="ALTA"</formula>
    </cfRule>
    <cfRule type="expression" dxfId="557" priority="743">
      <formula>$S233="MODERADA"</formula>
    </cfRule>
    <cfRule type="expression" dxfId="556" priority="744">
      <formula>$S233="BAJA"</formula>
    </cfRule>
  </conditionalFormatting>
  <conditionalFormatting sqref="O182">
    <cfRule type="containsText" dxfId="555" priority="665" stopIfTrue="1" operator="containsText" text="BAJA">
      <formula>NOT(ISERROR(SEARCH("BAJA",O182)))</formula>
    </cfRule>
    <cfRule type="containsText" dxfId="554" priority="666" stopIfTrue="1" operator="containsText" text="MODERADA">
      <formula>NOT(ISERROR(SEARCH("MODERADA",O182)))</formula>
    </cfRule>
    <cfRule type="containsText" dxfId="553" priority="667" stopIfTrue="1" operator="containsText" text="ALTA">
      <formula>NOT(ISERROR(SEARCH("ALTA",O182)))</formula>
    </cfRule>
    <cfRule type="containsText" dxfId="552" priority="668" stopIfTrue="1" operator="containsText" text="EXTREMA">
      <formula>NOT(ISERROR(SEARCH("EXTREMA",O182)))</formula>
    </cfRule>
  </conditionalFormatting>
  <conditionalFormatting sqref="N182">
    <cfRule type="containsText" dxfId="551" priority="657" stopIfTrue="1" operator="containsText" text="BAJA">
      <formula>NOT(ISERROR(SEARCH("BAJA",N182)))</formula>
    </cfRule>
    <cfRule type="containsText" dxfId="550" priority="658" stopIfTrue="1" operator="containsText" text="MODERADA">
      <formula>NOT(ISERROR(SEARCH("MODERADA",N182)))</formula>
    </cfRule>
    <cfRule type="containsText" dxfId="549" priority="659" stopIfTrue="1" operator="containsText" text="ALTA">
      <formula>NOT(ISERROR(SEARCH("ALTA",N182)))</formula>
    </cfRule>
    <cfRule type="containsText" dxfId="548" priority="660" stopIfTrue="1" operator="containsText" text="EXTREMA">
      <formula>NOT(ISERROR(SEARCH("EXTREMA",N182)))</formula>
    </cfRule>
  </conditionalFormatting>
  <conditionalFormatting sqref="N178">
    <cfRule type="containsText" dxfId="547" priority="677" stopIfTrue="1" operator="containsText" text="BAJA">
      <formula>NOT(ISERROR(SEARCH("BAJA",N178)))</formula>
    </cfRule>
    <cfRule type="containsText" dxfId="546" priority="678" stopIfTrue="1" operator="containsText" text="MODERADA">
      <formula>NOT(ISERROR(SEARCH("MODERADA",N178)))</formula>
    </cfRule>
    <cfRule type="containsText" dxfId="545" priority="679" stopIfTrue="1" operator="containsText" text="ALTA">
      <formula>NOT(ISERROR(SEARCH("ALTA",N178)))</formula>
    </cfRule>
    <cfRule type="containsText" dxfId="544" priority="680" stopIfTrue="1" operator="containsText" text="EXTREMA">
      <formula>NOT(ISERROR(SEARCH("EXTREMA",N178)))</formula>
    </cfRule>
  </conditionalFormatting>
  <conditionalFormatting sqref="O178">
    <cfRule type="containsText" dxfId="543" priority="673" stopIfTrue="1" operator="containsText" text="BAJA">
      <formula>NOT(ISERROR(SEARCH("BAJA",O178)))</formula>
    </cfRule>
    <cfRule type="containsText" dxfId="542" priority="674" stopIfTrue="1" operator="containsText" text="MODERADA">
      <formula>NOT(ISERROR(SEARCH("MODERADA",O178)))</formula>
    </cfRule>
    <cfRule type="containsText" dxfId="541" priority="675" stopIfTrue="1" operator="containsText" text="ALTA">
      <formula>NOT(ISERROR(SEARCH("ALTA",O178)))</formula>
    </cfRule>
    <cfRule type="containsText" dxfId="540" priority="676" stopIfTrue="1" operator="containsText" text="EXTREMA">
      <formula>NOT(ISERROR(SEARCH("EXTREMA",O178)))</formula>
    </cfRule>
  </conditionalFormatting>
  <conditionalFormatting sqref="S182:S186">
    <cfRule type="expression" dxfId="539" priority="661">
      <formula>$S182="EXTREMA"</formula>
    </cfRule>
    <cfRule type="expression" dxfId="538" priority="662">
      <formula>$S182="ALTA"</formula>
    </cfRule>
    <cfRule type="expression" dxfId="537" priority="663">
      <formula>$S182="MODERADA"</formula>
    </cfRule>
    <cfRule type="expression" dxfId="536" priority="664">
      <formula>$S182="BAJA"</formula>
    </cfRule>
  </conditionalFormatting>
  <conditionalFormatting sqref="S187:S191">
    <cfRule type="expression" dxfId="535" priority="653">
      <formula>$S187="EXTREMA"</formula>
    </cfRule>
    <cfRule type="expression" dxfId="534" priority="654">
      <formula>$S187="ALTA"</formula>
    </cfRule>
    <cfRule type="expression" dxfId="533" priority="655">
      <formula>$S187="MODERADA"</formula>
    </cfRule>
    <cfRule type="expression" dxfId="532" priority="656">
      <formula>$S187="BAJA"</formula>
    </cfRule>
  </conditionalFormatting>
  <conditionalFormatting sqref="N187">
    <cfRule type="containsText" dxfId="531" priority="649" stopIfTrue="1" operator="containsText" text="BAJA">
      <formula>NOT(ISERROR(SEARCH("BAJA",N187)))</formula>
    </cfRule>
    <cfRule type="containsText" dxfId="530" priority="650" stopIfTrue="1" operator="containsText" text="MODERADA">
      <formula>NOT(ISERROR(SEARCH("MODERADA",N187)))</formula>
    </cfRule>
    <cfRule type="containsText" dxfId="529" priority="651" stopIfTrue="1" operator="containsText" text="ALTA">
      <formula>NOT(ISERROR(SEARCH("ALTA",N187)))</formula>
    </cfRule>
    <cfRule type="containsText" dxfId="528" priority="652" stopIfTrue="1" operator="containsText" text="EXTREMA">
      <formula>NOT(ISERROR(SEARCH("EXTREMA",N187)))</formula>
    </cfRule>
  </conditionalFormatting>
  <conditionalFormatting sqref="S197:S201">
    <cfRule type="expression" dxfId="527" priority="641">
      <formula>$S197="EXTREMA"</formula>
    </cfRule>
    <cfRule type="expression" dxfId="526" priority="642">
      <formula>$S197="ALTA"</formula>
    </cfRule>
    <cfRule type="expression" dxfId="525" priority="643">
      <formula>$S197="MODERADA"</formula>
    </cfRule>
    <cfRule type="expression" dxfId="524" priority="644">
      <formula>$S197="BAJA"</formula>
    </cfRule>
  </conditionalFormatting>
  <conditionalFormatting sqref="N202">
    <cfRule type="containsText" dxfId="523" priority="633" stopIfTrue="1" operator="containsText" text="BAJA">
      <formula>NOT(ISERROR(SEARCH("BAJA",N202)))</formula>
    </cfRule>
    <cfRule type="containsText" dxfId="522" priority="634" stopIfTrue="1" operator="containsText" text="MODERADA">
      <formula>NOT(ISERROR(SEARCH("MODERADA",N202)))</formula>
    </cfRule>
    <cfRule type="containsText" dxfId="521" priority="635" stopIfTrue="1" operator="containsText" text="ALTA">
      <formula>NOT(ISERROR(SEARCH("ALTA",N202)))</formula>
    </cfRule>
    <cfRule type="containsText" dxfId="520" priority="636" stopIfTrue="1" operator="containsText" text="EXTREMA">
      <formula>NOT(ISERROR(SEARCH("EXTREMA",N202)))</formula>
    </cfRule>
  </conditionalFormatting>
  <conditionalFormatting sqref="S202:S206 S211">
    <cfRule type="expression" dxfId="519" priority="625">
      <formula>$S202="EXTREMA"</formula>
    </cfRule>
    <cfRule type="expression" dxfId="518" priority="626">
      <formula>$S202="ALTA"</formula>
    </cfRule>
    <cfRule type="expression" dxfId="517" priority="627">
      <formula>$S202="MODERADA"</formula>
    </cfRule>
    <cfRule type="expression" dxfId="516" priority="628">
      <formula>$S202="BAJA"</formula>
    </cfRule>
  </conditionalFormatting>
  <conditionalFormatting sqref="N219">
    <cfRule type="containsText" dxfId="515" priority="609" stopIfTrue="1" operator="containsText" text="BAJA">
      <formula>NOT(ISERROR(SEARCH("BAJA",N219)))</formula>
    </cfRule>
    <cfRule type="containsText" dxfId="514" priority="610" stopIfTrue="1" operator="containsText" text="MODERADA">
      <formula>NOT(ISERROR(SEARCH("MODERADA",N219)))</formula>
    </cfRule>
    <cfRule type="containsText" dxfId="513" priority="611" stopIfTrue="1" operator="containsText" text="ALTA">
      <formula>NOT(ISERROR(SEARCH("ALTA",N219)))</formula>
    </cfRule>
    <cfRule type="containsText" dxfId="512" priority="612" stopIfTrue="1" operator="containsText" text="EXTREMA">
      <formula>NOT(ISERROR(SEARCH("EXTREMA",N219)))</formula>
    </cfRule>
  </conditionalFormatting>
  <conditionalFormatting sqref="N223">
    <cfRule type="containsText" dxfId="511" priority="601" stopIfTrue="1" operator="containsText" text="BAJA">
      <formula>NOT(ISERROR(SEARCH("BAJA",N223)))</formula>
    </cfRule>
    <cfRule type="containsText" dxfId="510" priority="602" stopIfTrue="1" operator="containsText" text="MODERADA">
      <formula>NOT(ISERROR(SEARCH("MODERADA",N223)))</formula>
    </cfRule>
    <cfRule type="containsText" dxfId="509" priority="603" stopIfTrue="1" operator="containsText" text="ALTA">
      <formula>NOT(ISERROR(SEARCH("ALTA",N223)))</formula>
    </cfRule>
    <cfRule type="containsText" dxfId="508" priority="604" stopIfTrue="1" operator="containsText" text="EXTREMA">
      <formula>NOT(ISERROR(SEARCH("EXTREMA",N223)))</formula>
    </cfRule>
  </conditionalFormatting>
  <conditionalFormatting sqref="S223:S227">
    <cfRule type="expression" dxfId="507" priority="593">
      <formula>$S223="EXTREMA"</formula>
    </cfRule>
    <cfRule type="expression" dxfId="506" priority="594">
      <formula>$S223="ALTA"</formula>
    </cfRule>
    <cfRule type="expression" dxfId="505" priority="595">
      <formula>$S223="MODERADA"</formula>
    </cfRule>
    <cfRule type="expression" dxfId="504" priority="596">
      <formula>$S223="BAJA"</formula>
    </cfRule>
  </conditionalFormatting>
  <conditionalFormatting sqref="N75">
    <cfRule type="containsText" dxfId="503" priority="533" stopIfTrue="1" operator="containsText" text="BAJA">
      <formula>NOT(ISERROR(SEARCH("BAJA",N75)))</formula>
    </cfRule>
    <cfRule type="containsText" dxfId="502" priority="534" stopIfTrue="1" operator="containsText" text="MODERADA">
      <formula>NOT(ISERROR(SEARCH("MODERADA",N75)))</formula>
    </cfRule>
    <cfRule type="containsText" dxfId="501" priority="535" stopIfTrue="1" operator="containsText" text="ALTA">
      <formula>NOT(ISERROR(SEARCH("ALTA",N75)))</formula>
    </cfRule>
    <cfRule type="containsText" dxfId="500" priority="536" stopIfTrue="1" operator="containsText" text="EXTREMA">
      <formula>NOT(ISERROR(SEARCH("EXTREMA",N75)))</formula>
    </cfRule>
  </conditionalFormatting>
  <conditionalFormatting sqref="S75:S79">
    <cfRule type="expression" dxfId="499" priority="529">
      <formula>$S75="EXTREMA"</formula>
    </cfRule>
    <cfRule type="expression" dxfId="498" priority="530">
      <formula>$S75="ALTA"</formula>
    </cfRule>
    <cfRule type="expression" dxfId="497" priority="531">
      <formula>$S75="MODERADA"</formula>
    </cfRule>
    <cfRule type="expression" dxfId="496" priority="532">
      <formula>$S75="BAJA"</formula>
    </cfRule>
  </conditionalFormatting>
  <conditionalFormatting sqref="O100">
    <cfRule type="containsText" dxfId="495" priority="473" stopIfTrue="1" operator="containsText" text="BAJA">
      <formula>NOT(ISERROR(SEARCH("BAJA",O100)))</formula>
    </cfRule>
    <cfRule type="containsText" dxfId="494" priority="474" stopIfTrue="1" operator="containsText" text="MODERADA">
      <formula>NOT(ISERROR(SEARCH("MODERADA",O100)))</formula>
    </cfRule>
    <cfRule type="containsText" dxfId="493" priority="475" stopIfTrue="1" operator="containsText" text="ALTA">
      <formula>NOT(ISERROR(SEARCH("ALTA",O100)))</formula>
    </cfRule>
    <cfRule type="containsText" dxfId="492" priority="476" stopIfTrue="1" operator="containsText" text="EXTREMA">
      <formula>NOT(ISERROR(SEARCH("EXTREMA",O100)))</formula>
    </cfRule>
  </conditionalFormatting>
  <conditionalFormatting sqref="S80:S84">
    <cfRule type="expression" dxfId="491" priority="521">
      <formula>$S80="EXTREMA"</formula>
    </cfRule>
    <cfRule type="expression" dxfId="490" priority="522">
      <formula>$S80="ALTA"</formula>
    </cfRule>
    <cfRule type="expression" dxfId="489" priority="523">
      <formula>$S80="MODERADA"</formula>
    </cfRule>
    <cfRule type="expression" dxfId="488" priority="524">
      <formula>$S80="BAJA"</formula>
    </cfRule>
  </conditionalFormatting>
  <conditionalFormatting sqref="N80">
    <cfRule type="containsText" dxfId="487" priority="517" stopIfTrue="1" operator="containsText" text="BAJA">
      <formula>NOT(ISERROR(SEARCH("BAJA",N80)))</formula>
    </cfRule>
    <cfRule type="containsText" dxfId="486" priority="518" stopIfTrue="1" operator="containsText" text="MODERADA">
      <formula>NOT(ISERROR(SEARCH("MODERADA",N80)))</formula>
    </cfRule>
    <cfRule type="containsText" dxfId="485" priority="519" stopIfTrue="1" operator="containsText" text="ALTA">
      <formula>NOT(ISERROR(SEARCH("ALTA",N80)))</formula>
    </cfRule>
    <cfRule type="containsText" dxfId="484" priority="520" stopIfTrue="1" operator="containsText" text="EXTREMA">
      <formula>NOT(ISERROR(SEARCH("EXTREMA",N80)))</formula>
    </cfRule>
  </conditionalFormatting>
  <conditionalFormatting sqref="O85">
    <cfRule type="containsText" dxfId="483" priority="513" stopIfTrue="1" operator="containsText" text="BAJA">
      <formula>NOT(ISERROR(SEARCH("BAJA",O85)))</formula>
    </cfRule>
    <cfRule type="containsText" dxfId="482" priority="514" stopIfTrue="1" operator="containsText" text="MODERADA">
      <formula>NOT(ISERROR(SEARCH("MODERADA",O85)))</formula>
    </cfRule>
    <cfRule type="containsText" dxfId="481" priority="515" stopIfTrue="1" operator="containsText" text="ALTA">
      <formula>NOT(ISERROR(SEARCH("ALTA",O85)))</formula>
    </cfRule>
    <cfRule type="containsText" dxfId="480" priority="516" stopIfTrue="1" operator="containsText" text="EXTREMA">
      <formula>NOT(ISERROR(SEARCH("EXTREMA",O85)))</formula>
    </cfRule>
  </conditionalFormatting>
  <conditionalFormatting sqref="S85:S89">
    <cfRule type="expression" dxfId="479" priority="509">
      <formula>$S85="EXTREMA"</formula>
    </cfRule>
    <cfRule type="expression" dxfId="478" priority="510">
      <formula>$S85="ALTA"</formula>
    </cfRule>
    <cfRule type="expression" dxfId="477" priority="511">
      <formula>$S85="MODERADA"</formula>
    </cfRule>
    <cfRule type="expression" dxfId="476" priority="512">
      <formula>$S85="BAJA"</formula>
    </cfRule>
  </conditionalFormatting>
  <conditionalFormatting sqref="N85">
    <cfRule type="containsText" dxfId="475" priority="505" stopIfTrue="1" operator="containsText" text="BAJA">
      <formula>NOT(ISERROR(SEARCH("BAJA",N85)))</formula>
    </cfRule>
    <cfRule type="containsText" dxfId="474" priority="506" stopIfTrue="1" operator="containsText" text="MODERADA">
      <formula>NOT(ISERROR(SEARCH("MODERADA",N85)))</formula>
    </cfRule>
    <cfRule type="containsText" dxfId="473" priority="507" stopIfTrue="1" operator="containsText" text="ALTA">
      <formula>NOT(ISERROR(SEARCH("ALTA",N85)))</formula>
    </cfRule>
    <cfRule type="containsText" dxfId="472" priority="508" stopIfTrue="1" operator="containsText" text="EXTREMA">
      <formula>NOT(ISERROR(SEARCH("EXTREMA",N85)))</formula>
    </cfRule>
  </conditionalFormatting>
  <conditionalFormatting sqref="S90:S94">
    <cfRule type="expression" dxfId="471" priority="497">
      <formula>$S90="EXTREMA"</formula>
    </cfRule>
    <cfRule type="expression" dxfId="470" priority="498">
      <formula>$S90="ALTA"</formula>
    </cfRule>
    <cfRule type="expression" dxfId="469" priority="499">
      <formula>$S90="MODERADA"</formula>
    </cfRule>
    <cfRule type="expression" dxfId="468" priority="500">
      <formula>$S90="BAJA"</formula>
    </cfRule>
  </conditionalFormatting>
  <conditionalFormatting sqref="N90">
    <cfRule type="containsText" dxfId="467" priority="493" stopIfTrue="1" operator="containsText" text="BAJA">
      <formula>NOT(ISERROR(SEARCH("BAJA",N90)))</formula>
    </cfRule>
    <cfRule type="containsText" dxfId="466" priority="494" stopIfTrue="1" operator="containsText" text="MODERADA">
      <formula>NOT(ISERROR(SEARCH("MODERADA",N90)))</formula>
    </cfRule>
    <cfRule type="containsText" dxfId="465" priority="495" stopIfTrue="1" operator="containsText" text="ALTA">
      <formula>NOT(ISERROR(SEARCH("ALTA",N90)))</formula>
    </cfRule>
    <cfRule type="containsText" dxfId="464" priority="496" stopIfTrue="1" operator="containsText" text="EXTREMA">
      <formula>NOT(ISERROR(SEARCH("EXTREMA",N90)))</formula>
    </cfRule>
  </conditionalFormatting>
  <conditionalFormatting sqref="O95">
    <cfRule type="containsText" dxfId="463" priority="489" stopIfTrue="1" operator="containsText" text="BAJA">
      <formula>NOT(ISERROR(SEARCH("BAJA",O95)))</formula>
    </cfRule>
    <cfRule type="containsText" dxfId="462" priority="490" stopIfTrue="1" operator="containsText" text="MODERADA">
      <formula>NOT(ISERROR(SEARCH("MODERADA",O95)))</formula>
    </cfRule>
    <cfRule type="containsText" dxfId="461" priority="491" stopIfTrue="1" operator="containsText" text="ALTA">
      <formula>NOT(ISERROR(SEARCH("ALTA",O95)))</formula>
    </cfRule>
    <cfRule type="containsText" dxfId="460" priority="492" stopIfTrue="1" operator="containsText" text="EXTREMA">
      <formula>NOT(ISERROR(SEARCH("EXTREMA",O95)))</formula>
    </cfRule>
  </conditionalFormatting>
  <conditionalFormatting sqref="S95:S99">
    <cfRule type="expression" dxfId="459" priority="485">
      <formula>$S95="EXTREMA"</formula>
    </cfRule>
    <cfRule type="expression" dxfId="458" priority="486">
      <formula>$S95="ALTA"</formula>
    </cfRule>
    <cfRule type="expression" dxfId="457" priority="487">
      <formula>$S95="MODERADA"</formula>
    </cfRule>
    <cfRule type="expression" dxfId="456" priority="488">
      <formula>$S95="BAJA"</formula>
    </cfRule>
  </conditionalFormatting>
  <conditionalFormatting sqref="N95">
    <cfRule type="containsText" dxfId="455" priority="481" stopIfTrue="1" operator="containsText" text="BAJA">
      <formula>NOT(ISERROR(SEARCH("BAJA",N95)))</formula>
    </cfRule>
    <cfRule type="containsText" dxfId="454" priority="482" stopIfTrue="1" operator="containsText" text="MODERADA">
      <formula>NOT(ISERROR(SEARCH("MODERADA",N95)))</formula>
    </cfRule>
    <cfRule type="containsText" dxfId="453" priority="483" stopIfTrue="1" operator="containsText" text="ALTA">
      <formula>NOT(ISERROR(SEARCH("ALTA",N95)))</formula>
    </cfRule>
    <cfRule type="containsText" dxfId="452" priority="484" stopIfTrue="1" operator="containsText" text="EXTREMA">
      <formula>NOT(ISERROR(SEARCH("EXTREMA",N95)))</formula>
    </cfRule>
  </conditionalFormatting>
  <conditionalFormatting sqref="N100">
    <cfRule type="containsText" dxfId="451" priority="477" stopIfTrue="1" operator="containsText" text="BAJA">
      <formula>NOT(ISERROR(SEARCH("BAJA",N100)))</formula>
    </cfRule>
    <cfRule type="containsText" dxfId="450" priority="478" stopIfTrue="1" operator="containsText" text="MODERADA">
      <formula>NOT(ISERROR(SEARCH("MODERADA",N100)))</formula>
    </cfRule>
    <cfRule type="containsText" dxfId="449" priority="479" stopIfTrue="1" operator="containsText" text="ALTA">
      <formula>NOT(ISERROR(SEARCH("ALTA",N100)))</formula>
    </cfRule>
    <cfRule type="containsText" dxfId="448" priority="480" stopIfTrue="1" operator="containsText" text="EXTREMA">
      <formula>NOT(ISERROR(SEARCH("EXTREMA",N100)))</formula>
    </cfRule>
  </conditionalFormatting>
  <conditionalFormatting sqref="O105">
    <cfRule type="containsText" dxfId="447" priority="457" stopIfTrue="1" operator="containsText" text="BAJA">
      <formula>NOT(ISERROR(SEARCH("BAJA",O105)))</formula>
    </cfRule>
    <cfRule type="containsText" dxfId="446" priority="458" stopIfTrue="1" operator="containsText" text="MODERADA">
      <formula>NOT(ISERROR(SEARCH("MODERADA",O105)))</formula>
    </cfRule>
    <cfRule type="containsText" dxfId="445" priority="459" stopIfTrue="1" operator="containsText" text="ALTA">
      <formula>NOT(ISERROR(SEARCH("ALTA",O105)))</formula>
    </cfRule>
    <cfRule type="containsText" dxfId="444" priority="460" stopIfTrue="1" operator="containsText" text="EXTREMA">
      <formula>NOT(ISERROR(SEARCH("EXTREMA",O105)))</formula>
    </cfRule>
  </conditionalFormatting>
  <conditionalFormatting sqref="S100:S104">
    <cfRule type="expression" dxfId="443" priority="469">
      <formula>$S100="EXTREMA"</formula>
    </cfRule>
    <cfRule type="expression" dxfId="442" priority="470">
      <formula>$S100="ALTA"</formula>
    </cfRule>
    <cfRule type="expression" dxfId="441" priority="471">
      <formula>$S100="MODERADA"</formula>
    </cfRule>
    <cfRule type="expression" dxfId="440" priority="472">
      <formula>$S100="BAJA"</formula>
    </cfRule>
  </conditionalFormatting>
  <conditionalFormatting sqref="N105">
    <cfRule type="containsText" dxfId="439" priority="461" stopIfTrue="1" operator="containsText" text="BAJA">
      <formula>NOT(ISERROR(SEARCH("BAJA",N105)))</formula>
    </cfRule>
    <cfRule type="containsText" dxfId="438" priority="462" stopIfTrue="1" operator="containsText" text="MODERADA">
      <formula>NOT(ISERROR(SEARCH("MODERADA",N105)))</formula>
    </cfRule>
    <cfRule type="containsText" dxfId="437" priority="463" stopIfTrue="1" operator="containsText" text="ALTA">
      <formula>NOT(ISERROR(SEARCH("ALTA",N105)))</formula>
    </cfRule>
    <cfRule type="containsText" dxfId="436" priority="464" stopIfTrue="1" operator="containsText" text="EXTREMA">
      <formula>NOT(ISERROR(SEARCH("EXTREMA",N105)))</formula>
    </cfRule>
  </conditionalFormatting>
  <conditionalFormatting sqref="S105:S109">
    <cfRule type="expression" dxfId="435" priority="453">
      <formula>$S105="EXTREMA"</formula>
    </cfRule>
    <cfRule type="expression" dxfId="434" priority="454">
      <formula>$S105="ALTA"</formula>
    </cfRule>
    <cfRule type="expression" dxfId="433" priority="455">
      <formula>$S105="MODERADA"</formula>
    </cfRule>
    <cfRule type="expression" dxfId="432" priority="456">
      <formula>$S105="BAJA"</formula>
    </cfRule>
  </conditionalFormatting>
  <conditionalFormatting sqref="N110">
    <cfRule type="containsText" dxfId="431" priority="445" stopIfTrue="1" operator="containsText" text="BAJA">
      <formula>NOT(ISERROR(SEARCH("BAJA",N110)))</formula>
    </cfRule>
    <cfRule type="containsText" dxfId="430" priority="446" stopIfTrue="1" operator="containsText" text="MODERADA">
      <formula>NOT(ISERROR(SEARCH("MODERADA",N110)))</formula>
    </cfRule>
    <cfRule type="containsText" dxfId="429" priority="447" stopIfTrue="1" operator="containsText" text="ALTA">
      <formula>NOT(ISERROR(SEARCH("ALTA",N110)))</formula>
    </cfRule>
    <cfRule type="containsText" dxfId="428" priority="448" stopIfTrue="1" operator="containsText" text="EXTREMA">
      <formula>NOT(ISERROR(SEARCH("EXTREMA",N110)))</formula>
    </cfRule>
  </conditionalFormatting>
  <conditionalFormatting sqref="S110:S114">
    <cfRule type="expression" dxfId="427" priority="441">
      <formula>$S110="EXTREMA"</formula>
    </cfRule>
    <cfRule type="expression" dxfId="426" priority="442">
      <formula>$S110="ALTA"</formula>
    </cfRule>
    <cfRule type="expression" dxfId="425" priority="443">
      <formula>$S110="MODERADA"</formula>
    </cfRule>
    <cfRule type="expression" dxfId="424" priority="444">
      <formula>$S110="BAJA"</formula>
    </cfRule>
  </conditionalFormatting>
  <conditionalFormatting sqref="N238">
    <cfRule type="containsText" dxfId="423" priority="409" stopIfTrue="1" operator="containsText" text="BAJA">
      <formula>NOT(ISERROR(SEARCH("BAJA",N238)))</formula>
    </cfRule>
    <cfRule type="containsText" dxfId="422" priority="410" stopIfTrue="1" operator="containsText" text="MODERADA">
      <formula>NOT(ISERROR(SEARCH("MODERADA",N238)))</formula>
    </cfRule>
    <cfRule type="containsText" dxfId="421" priority="411" stopIfTrue="1" operator="containsText" text="ALTA">
      <formula>NOT(ISERROR(SEARCH("ALTA",N238)))</formula>
    </cfRule>
    <cfRule type="containsText" dxfId="420" priority="412" stopIfTrue="1" operator="containsText" text="EXTREMA">
      <formula>NOT(ISERROR(SEARCH("EXTREMA",N238)))</formula>
    </cfRule>
  </conditionalFormatting>
  <conditionalFormatting sqref="S238:S242">
    <cfRule type="expression" dxfId="419" priority="405">
      <formula>$S238="EXTREMA"</formula>
    </cfRule>
    <cfRule type="expression" dxfId="418" priority="406">
      <formula>$S238="ALTA"</formula>
    </cfRule>
    <cfRule type="expression" dxfId="417" priority="407">
      <formula>$S238="MODERADA"</formula>
    </cfRule>
    <cfRule type="expression" dxfId="416" priority="408">
      <formula>$S238="BAJA"</formula>
    </cfRule>
  </conditionalFormatting>
  <conditionalFormatting sqref="X239">
    <cfRule type="containsText" dxfId="415" priority="397" stopIfTrue="1" operator="containsText" text="EXTREMA">
      <formula>NOT(ISERROR(SEARCH("EXTREMA",X239)))</formula>
    </cfRule>
    <cfRule type="containsText" dxfId="414" priority="398" stopIfTrue="1" operator="containsText" text="ALTA">
      <formula>NOT(ISERROR(SEARCH("ALTA",X239)))</formula>
    </cfRule>
    <cfRule type="containsText" dxfId="413" priority="399" stopIfTrue="1" operator="containsText" text="MODERADA">
      <formula>NOT(ISERROR(SEARCH("MODERADA",X239)))</formula>
    </cfRule>
    <cfRule type="containsText" dxfId="412" priority="400" stopIfTrue="1" operator="containsText" text="BAJA">
      <formula>NOT(ISERROR(SEARCH("BAJA",X239)))</formula>
    </cfRule>
  </conditionalFormatting>
  <conditionalFormatting sqref="N140">
    <cfRule type="containsText" dxfId="411" priority="365" stopIfTrue="1" operator="containsText" text="BAJA">
      <formula>NOT(ISERROR(SEARCH("BAJA",N140)))</formula>
    </cfRule>
    <cfRule type="containsText" dxfId="410" priority="366" stopIfTrue="1" operator="containsText" text="MODERADA">
      <formula>NOT(ISERROR(SEARCH("MODERADA",N140)))</formula>
    </cfRule>
    <cfRule type="containsText" dxfId="409" priority="367" stopIfTrue="1" operator="containsText" text="ALTA">
      <formula>NOT(ISERROR(SEARCH("ALTA",N140)))</formula>
    </cfRule>
    <cfRule type="containsText" dxfId="408" priority="368" stopIfTrue="1" operator="containsText" text="EXTREMA">
      <formula>NOT(ISERROR(SEARCH("EXTREMA",N140)))</formula>
    </cfRule>
  </conditionalFormatting>
  <conditionalFormatting sqref="O140">
    <cfRule type="containsText" dxfId="407" priority="361" stopIfTrue="1" operator="containsText" text="BAJA">
      <formula>NOT(ISERROR(SEARCH("BAJA",O140)))</formula>
    </cfRule>
    <cfRule type="containsText" dxfId="406" priority="362" stopIfTrue="1" operator="containsText" text="MODERADA">
      <formula>NOT(ISERROR(SEARCH("MODERADA",O140)))</formula>
    </cfRule>
    <cfRule type="containsText" dxfId="405" priority="363" stopIfTrue="1" operator="containsText" text="ALTA">
      <formula>NOT(ISERROR(SEARCH("ALTA",O140)))</formula>
    </cfRule>
    <cfRule type="containsText" dxfId="404" priority="364" stopIfTrue="1" operator="containsText" text="EXTREMA">
      <formula>NOT(ISERROR(SEARCH("EXTREMA",O140)))</formula>
    </cfRule>
  </conditionalFormatting>
  <conditionalFormatting sqref="S140:S144">
    <cfRule type="expression" dxfId="403" priority="357">
      <formula>$S140="EXTREMA"</formula>
    </cfRule>
    <cfRule type="expression" dxfId="402" priority="358">
      <formula>$S140="ALTA"</formula>
    </cfRule>
    <cfRule type="expression" dxfId="401" priority="359">
      <formula>$S140="MODERADA"</formula>
    </cfRule>
    <cfRule type="expression" dxfId="400" priority="360">
      <formula>$S140="BAJA"</formula>
    </cfRule>
  </conditionalFormatting>
  <conditionalFormatting sqref="N145">
    <cfRule type="containsText" dxfId="399" priority="349" stopIfTrue="1" operator="containsText" text="BAJA">
      <formula>NOT(ISERROR(SEARCH("BAJA",N145)))</formula>
    </cfRule>
    <cfRule type="containsText" dxfId="398" priority="350" stopIfTrue="1" operator="containsText" text="MODERADA">
      <formula>NOT(ISERROR(SEARCH("MODERADA",N145)))</formula>
    </cfRule>
    <cfRule type="containsText" dxfId="397" priority="351" stopIfTrue="1" operator="containsText" text="ALTA">
      <formula>NOT(ISERROR(SEARCH("ALTA",N145)))</formula>
    </cfRule>
    <cfRule type="containsText" dxfId="396" priority="352" stopIfTrue="1" operator="containsText" text="EXTREMA">
      <formula>NOT(ISERROR(SEARCH("EXTREMA",N145)))</formula>
    </cfRule>
  </conditionalFormatting>
  <conditionalFormatting sqref="O145">
    <cfRule type="containsText" dxfId="395" priority="345" stopIfTrue="1" operator="containsText" text="BAJA">
      <formula>NOT(ISERROR(SEARCH("BAJA",O145)))</formula>
    </cfRule>
    <cfRule type="containsText" dxfId="394" priority="346" stopIfTrue="1" operator="containsText" text="MODERADA">
      <formula>NOT(ISERROR(SEARCH("MODERADA",O145)))</formula>
    </cfRule>
    <cfRule type="containsText" dxfId="393" priority="347" stopIfTrue="1" operator="containsText" text="ALTA">
      <formula>NOT(ISERROR(SEARCH("ALTA",O145)))</formula>
    </cfRule>
    <cfRule type="containsText" dxfId="392" priority="348" stopIfTrue="1" operator="containsText" text="EXTREMA">
      <formula>NOT(ISERROR(SEARCH("EXTREMA",O145)))</formula>
    </cfRule>
  </conditionalFormatting>
  <conditionalFormatting sqref="S145:S150">
    <cfRule type="expression" dxfId="391" priority="341">
      <formula>$S145="EXTREMA"</formula>
    </cfRule>
    <cfRule type="expression" dxfId="390" priority="342">
      <formula>$S145="ALTA"</formula>
    </cfRule>
    <cfRule type="expression" dxfId="389" priority="343">
      <formula>$S145="MODERADA"</formula>
    </cfRule>
    <cfRule type="expression" dxfId="388" priority="344">
      <formula>$S145="BAJA"</formula>
    </cfRule>
  </conditionalFormatting>
  <conditionalFormatting sqref="O192">
    <cfRule type="containsText" dxfId="387" priority="333" stopIfTrue="1" operator="containsText" text="BAJA">
      <formula>NOT(ISERROR(SEARCH("BAJA",O192)))</formula>
    </cfRule>
    <cfRule type="containsText" dxfId="386" priority="334" stopIfTrue="1" operator="containsText" text="MODERADA">
      <formula>NOT(ISERROR(SEARCH("MODERADA",O192)))</formula>
    </cfRule>
    <cfRule type="containsText" dxfId="385" priority="335" stopIfTrue="1" operator="containsText" text="ALTA">
      <formula>NOT(ISERROR(SEARCH("ALTA",O192)))</formula>
    </cfRule>
    <cfRule type="containsText" dxfId="384" priority="336" stopIfTrue="1" operator="containsText" text="EXTREMA">
      <formula>NOT(ISERROR(SEARCH("EXTREMA",O192)))</formula>
    </cfRule>
  </conditionalFormatting>
  <conditionalFormatting sqref="S192:S196">
    <cfRule type="expression" dxfId="383" priority="329">
      <formula>$S192="EXTREMA"</formula>
    </cfRule>
    <cfRule type="expression" dxfId="382" priority="330">
      <formula>$S192="ALTA"</formula>
    </cfRule>
    <cfRule type="expression" dxfId="381" priority="331">
      <formula>$S192="MODERADA"</formula>
    </cfRule>
    <cfRule type="expression" dxfId="380" priority="332">
      <formula>$S192="BAJA"</formula>
    </cfRule>
  </conditionalFormatting>
  <conditionalFormatting sqref="N192">
    <cfRule type="containsText" dxfId="379" priority="325" stopIfTrue="1" operator="containsText" text="BAJA">
      <formula>NOT(ISERROR(SEARCH("BAJA",N192)))</formula>
    </cfRule>
    <cfRule type="containsText" dxfId="378" priority="326" stopIfTrue="1" operator="containsText" text="MODERADA">
      <formula>NOT(ISERROR(SEARCH("MODERADA",N192)))</formula>
    </cfRule>
    <cfRule type="containsText" dxfId="377" priority="327" stopIfTrue="1" operator="containsText" text="ALTA">
      <formula>NOT(ISERROR(SEARCH("ALTA",N192)))</formula>
    </cfRule>
    <cfRule type="containsText" dxfId="376" priority="328" stopIfTrue="1" operator="containsText" text="EXTREMA">
      <formula>NOT(ISERROR(SEARCH("EXTREMA",N192)))</formula>
    </cfRule>
  </conditionalFormatting>
  <conditionalFormatting sqref="N197">
    <cfRule type="containsText" dxfId="375" priority="321" stopIfTrue="1" operator="containsText" text="BAJA">
      <formula>NOT(ISERROR(SEARCH("BAJA",N197)))</formula>
    </cfRule>
    <cfRule type="containsText" dxfId="374" priority="322" stopIfTrue="1" operator="containsText" text="MODERADA">
      <formula>NOT(ISERROR(SEARCH("MODERADA",N197)))</formula>
    </cfRule>
    <cfRule type="containsText" dxfId="373" priority="323" stopIfTrue="1" operator="containsText" text="ALTA">
      <formula>NOT(ISERROR(SEARCH("ALTA",N197)))</formula>
    </cfRule>
    <cfRule type="containsText" dxfId="372" priority="324" stopIfTrue="1" operator="containsText" text="EXTREMA">
      <formula>NOT(ISERROR(SEARCH("EXTREMA",N197)))</formula>
    </cfRule>
  </conditionalFormatting>
  <conditionalFormatting sqref="O197">
    <cfRule type="containsText" dxfId="371" priority="317" stopIfTrue="1" operator="containsText" text="BAJA">
      <formula>NOT(ISERROR(SEARCH("BAJA",O197)))</formula>
    </cfRule>
    <cfRule type="containsText" dxfId="370" priority="318" stopIfTrue="1" operator="containsText" text="MODERADA">
      <formula>NOT(ISERROR(SEARCH("MODERADA",O197)))</formula>
    </cfRule>
    <cfRule type="containsText" dxfId="369" priority="319" stopIfTrue="1" operator="containsText" text="ALTA">
      <formula>NOT(ISERROR(SEARCH("ALTA",O197)))</formula>
    </cfRule>
    <cfRule type="containsText" dxfId="368" priority="320" stopIfTrue="1" operator="containsText" text="EXTREMA">
      <formula>NOT(ISERROR(SEARCH("EXTREMA",O197)))</formula>
    </cfRule>
  </conditionalFormatting>
  <conditionalFormatting sqref="O16">
    <cfRule type="containsText" dxfId="367" priority="313" stopIfTrue="1" operator="containsText" text="BAJA">
      <formula>NOT(ISERROR(SEARCH("BAJA",O16)))</formula>
    </cfRule>
    <cfRule type="containsText" dxfId="366" priority="314" stopIfTrue="1" operator="containsText" text="MODERADA">
      <formula>NOT(ISERROR(SEARCH("MODERADA",O16)))</formula>
    </cfRule>
    <cfRule type="containsText" dxfId="365" priority="315" stopIfTrue="1" operator="containsText" text="ALTA">
      <formula>NOT(ISERROR(SEARCH("ALTA",O16)))</formula>
    </cfRule>
    <cfRule type="containsText" dxfId="364" priority="316" stopIfTrue="1" operator="containsText" text="EXTREMA">
      <formula>NOT(ISERROR(SEARCH("EXTREMA",O16)))</formula>
    </cfRule>
  </conditionalFormatting>
  <conditionalFormatting sqref="N174">
    <cfRule type="containsText" dxfId="363" priority="273" stopIfTrue="1" operator="containsText" text="BAJA">
      <formula>NOT(ISERROR(SEARCH("BAJA",N174)))</formula>
    </cfRule>
    <cfRule type="containsText" dxfId="362" priority="274" stopIfTrue="1" operator="containsText" text="MODERADA">
      <formula>NOT(ISERROR(SEARCH("MODERADA",N174)))</formula>
    </cfRule>
    <cfRule type="containsText" dxfId="361" priority="275" stopIfTrue="1" operator="containsText" text="ALTA">
      <formula>NOT(ISERROR(SEARCH("ALTA",N174)))</formula>
    </cfRule>
    <cfRule type="containsText" dxfId="360" priority="276" stopIfTrue="1" operator="containsText" text="EXTREMA">
      <formula>NOT(ISERROR(SEARCH("EXTREMA",N174)))</formula>
    </cfRule>
  </conditionalFormatting>
  <conditionalFormatting sqref="N163">
    <cfRule type="containsText" dxfId="359" priority="309" stopIfTrue="1" operator="containsText" text="BAJA">
      <formula>NOT(ISERROR(SEARCH("BAJA",N163)))</formula>
    </cfRule>
    <cfRule type="containsText" dxfId="358" priority="310" stopIfTrue="1" operator="containsText" text="MODERADA">
      <formula>NOT(ISERROR(SEARCH("MODERADA",N163)))</formula>
    </cfRule>
    <cfRule type="containsText" dxfId="357" priority="311" stopIfTrue="1" operator="containsText" text="ALTA">
      <formula>NOT(ISERROR(SEARCH("ALTA",N163)))</formula>
    </cfRule>
    <cfRule type="containsText" dxfId="356" priority="312" stopIfTrue="1" operator="containsText" text="EXTREMA">
      <formula>NOT(ISERROR(SEARCH("EXTREMA",N163)))</formula>
    </cfRule>
  </conditionalFormatting>
  <conditionalFormatting sqref="N168">
    <cfRule type="containsText" dxfId="355" priority="285" stopIfTrue="1" operator="containsText" text="BAJA">
      <formula>NOT(ISERROR(SEARCH("BAJA",N168)))</formula>
    </cfRule>
    <cfRule type="containsText" dxfId="354" priority="286" stopIfTrue="1" operator="containsText" text="MODERADA">
      <formula>NOT(ISERROR(SEARCH("MODERADA",N168)))</formula>
    </cfRule>
    <cfRule type="containsText" dxfId="353" priority="287" stopIfTrue="1" operator="containsText" text="ALTA">
      <formula>NOT(ISERROR(SEARCH("ALTA",N168)))</formula>
    </cfRule>
    <cfRule type="containsText" dxfId="352" priority="288" stopIfTrue="1" operator="containsText" text="EXTREMA">
      <formula>NOT(ISERROR(SEARCH("EXTREMA",N168)))</formula>
    </cfRule>
  </conditionalFormatting>
  <conditionalFormatting sqref="O168">
    <cfRule type="containsText" dxfId="351" priority="281" stopIfTrue="1" operator="containsText" text="BAJA">
      <formula>NOT(ISERROR(SEARCH("BAJA",O168)))</formula>
    </cfRule>
    <cfRule type="containsText" dxfId="350" priority="282" stopIfTrue="1" operator="containsText" text="MODERADA">
      <formula>NOT(ISERROR(SEARCH("MODERADA",O168)))</formula>
    </cfRule>
    <cfRule type="containsText" dxfId="349" priority="283" stopIfTrue="1" operator="containsText" text="ALTA">
      <formula>NOT(ISERROR(SEARCH("ALTA",O168)))</formula>
    </cfRule>
    <cfRule type="containsText" dxfId="348" priority="284" stopIfTrue="1" operator="containsText" text="EXTREMA">
      <formula>NOT(ISERROR(SEARCH("EXTREMA",O168)))</formula>
    </cfRule>
  </conditionalFormatting>
  <conditionalFormatting sqref="S168:S172">
    <cfRule type="expression" dxfId="347" priority="277">
      <formula>$S168="EXTREMA"</formula>
    </cfRule>
    <cfRule type="expression" dxfId="346" priority="278">
      <formula>$S168="ALTA"</formula>
    </cfRule>
    <cfRule type="expression" dxfId="345" priority="279">
      <formula>$S168="MODERADA"</formula>
    </cfRule>
    <cfRule type="expression" dxfId="344" priority="280">
      <formula>$S168="BAJA"</formula>
    </cfRule>
  </conditionalFormatting>
  <conditionalFormatting sqref="S207:S210">
    <cfRule type="expression" dxfId="343" priority="269">
      <formula>$S207="EXTREMA"</formula>
    </cfRule>
    <cfRule type="expression" dxfId="342" priority="270">
      <formula>$S207="ALTA"</formula>
    </cfRule>
    <cfRule type="expression" dxfId="341" priority="271">
      <formula>$S207="MODERADA"</formula>
    </cfRule>
    <cfRule type="expression" dxfId="340" priority="272">
      <formula>$S207="BAJA"</formula>
    </cfRule>
  </conditionalFormatting>
  <conditionalFormatting sqref="O207">
    <cfRule type="containsText" dxfId="339" priority="265" stopIfTrue="1" operator="containsText" text="BAJA">
      <formula>NOT(ISERROR(SEARCH("BAJA",O207)))</formula>
    </cfRule>
    <cfRule type="containsText" dxfId="338" priority="266" stopIfTrue="1" operator="containsText" text="MODERADA">
      <formula>NOT(ISERROR(SEARCH("MODERADA",O207)))</formula>
    </cfRule>
    <cfRule type="containsText" dxfId="337" priority="267" stopIfTrue="1" operator="containsText" text="ALTA">
      <formula>NOT(ISERROR(SEARCH("ALTA",O207)))</formula>
    </cfRule>
    <cfRule type="containsText" dxfId="336" priority="268" stopIfTrue="1" operator="containsText" text="EXTREMA">
      <formula>NOT(ISERROR(SEARCH("EXTREMA",O207)))</formula>
    </cfRule>
  </conditionalFormatting>
  <conditionalFormatting sqref="N207">
    <cfRule type="containsText" dxfId="335" priority="261" stopIfTrue="1" operator="containsText" text="BAJA">
      <formula>NOT(ISERROR(SEARCH("BAJA",N207)))</formula>
    </cfRule>
    <cfRule type="containsText" dxfId="334" priority="262" stopIfTrue="1" operator="containsText" text="MODERADA">
      <formula>NOT(ISERROR(SEARCH("MODERADA",N207)))</formula>
    </cfRule>
    <cfRule type="containsText" dxfId="333" priority="263" stopIfTrue="1" operator="containsText" text="ALTA">
      <formula>NOT(ISERROR(SEARCH("ALTA",N207)))</formula>
    </cfRule>
    <cfRule type="containsText" dxfId="332" priority="264" stopIfTrue="1" operator="containsText" text="EXTREMA">
      <formula>NOT(ISERROR(SEARCH("EXTREMA",N207)))</formula>
    </cfRule>
  </conditionalFormatting>
  <conditionalFormatting sqref="N211">
    <cfRule type="containsText" dxfId="331" priority="257" stopIfTrue="1" operator="containsText" text="BAJA">
      <formula>NOT(ISERROR(SEARCH("BAJA",N211)))</formula>
    </cfRule>
    <cfRule type="containsText" dxfId="330" priority="258" stopIfTrue="1" operator="containsText" text="MODERADA">
      <formula>NOT(ISERROR(SEARCH("MODERADA",N211)))</formula>
    </cfRule>
    <cfRule type="containsText" dxfId="329" priority="259" stopIfTrue="1" operator="containsText" text="ALTA">
      <formula>NOT(ISERROR(SEARCH("ALTA",N211)))</formula>
    </cfRule>
    <cfRule type="containsText" dxfId="328" priority="260" stopIfTrue="1" operator="containsText" text="EXTREMA">
      <formula>NOT(ISERROR(SEARCH("EXTREMA",N211)))</formula>
    </cfRule>
  </conditionalFormatting>
  <conditionalFormatting sqref="N215">
    <cfRule type="containsText" dxfId="327" priority="241" stopIfTrue="1" operator="containsText" text="BAJA">
      <formula>NOT(ISERROR(SEARCH("BAJA",N215)))</formula>
    </cfRule>
    <cfRule type="containsText" dxfId="326" priority="242" stopIfTrue="1" operator="containsText" text="MODERADA">
      <formula>NOT(ISERROR(SEARCH("MODERADA",N215)))</formula>
    </cfRule>
    <cfRule type="containsText" dxfId="325" priority="243" stopIfTrue="1" operator="containsText" text="ALTA">
      <formula>NOT(ISERROR(SEARCH("ALTA",N215)))</formula>
    </cfRule>
    <cfRule type="containsText" dxfId="324" priority="244" stopIfTrue="1" operator="containsText" text="EXTREMA">
      <formula>NOT(ISERROR(SEARCH("EXTREMA",N215)))</formula>
    </cfRule>
  </conditionalFormatting>
  <conditionalFormatting sqref="O215">
    <cfRule type="containsText" dxfId="323" priority="237" stopIfTrue="1" operator="containsText" text="BAJA">
      <formula>NOT(ISERROR(SEARCH("BAJA",O215)))</formula>
    </cfRule>
    <cfRule type="containsText" dxfId="322" priority="238" stopIfTrue="1" operator="containsText" text="MODERADA">
      <formula>NOT(ISERROR(SEARCH("MODERADA",O215)))</formula>
    </cfRule>
    <cfRule type="containsText" dxfId="321" priority="239" stopIfTrue="1" operator="containsText" text="ALTA">
      <formula>NOT(ISERROR(SEARCH("ALTA",O215)))</formula>
    </cfRule>
    <cfRule type="containsText" dxfId="320" priority="240" stopIfTrue="1" operator="containsText" text="EXTREMA">
      <formula>NOT(ISERROR(SEARCH("EXTREMA",O215)))</formula>
    </cfRule>
  </conditionalFormatting>
  <conditionalFormatting sqref="S215">
    <cfRule type="expression" dxfId="319" priority="233">
      <formula>$S215="EXTREMA"</formula>
    </cfRule>
    <cfRule type="expression" dxfId="318" priority="234">
      <formula>$S215="ALTA"</formula>
    </cfRule>
    <cfRule type="expression" dxfId="317" priority="235">
      <formula>$S215="MODERADA"</formula>
    </cfRule>
    <cfRule type="expression" dxfId="316" priority="236">
      <formula>$S215="BAJA"</formula>
    </cfRule>
  </conditionalFormatting>
  <conditionalFormatting sqref="O223">
    <cfRule type="containsText" dxfId="315" priority="229" stopIfTrue="1" operator="containsText" text="BAJA">
      <formula>NOT(ISERROR(SEARCH("BAJA",O223)))</formula>
    </cfRule>
    <cfRule type="containsText" dxfId="314" priority="230" stopIfTrue="1" operator="containsText" text="MODERADA">
      <formula>NOT(ISERROR(SEARCH("MODERADA",O223)))</formula>
    </cfRule>
    <cfRule type="containsText" dxfId="313" priority="231" stopIfTrue="1" operator="containsText" text="ALTA">
      <formula>NOT(ISERROR(SEARCH("ALTA",O223)))</formula>
    </cfRule>
    <cfRule type="containsText" dxfId="312" priority="232" stopIfTrue="1" operator="containsText" text="EXTREMA">
      <formula>NOT(ISERROR(SEARCH("EXTREMA",O223)))</formula>
    </cfRule>
  </conditionalFormatting>
  <conditionalFormatting sqref="U223">
    <cfRule type="containsText" dxfId="311" priority="225" stopIfTrue="1" operator="containsText" text="BAJA">
      <formula>NOT(ISERROR(SEARCH("BAJA",U223)))</formula>
    </cfRule>
    <cfRule type="containsText" dxfId="310" priority="226" stopIfTrue="1" operator="containsText" text="MODERADA">
      <formula>NOT(ISERROR(SEARCH("MODERADA",U223)))</formula>
    </cfRule>
    <cfRule type="containsText" dxfId="309" priority="227" stopIfTrue="1" operator="containsText" text="ALTA">
      <formula>NOT(ISERROR(SEARCH("ALTA",U223)))</formula>
    </cfRule>
    <cfRule type="containsText" dxfId="308" priority="228" stopIfTrue="1" operator="containsText" text="EXTREMA">
      <formula>NOT(ISERROR(SEARCH("EXTREMA",U223)))</formula>
    </cfRule>
  </conditionalFormatting>
  <conditionalFormatting sqref="AD228">
    <cfRule type="containsText" dxfId="307" priority="221" stopIfTrue="1" operator="containsText" text="BAJA">
      <formula>NOT(ISERROR(SEARCH("BAJA",AD228)))</formula>
    </cfRule>
    <cfRule type="containsText" dxfId="306" priority="222" stopIfTrue="1" operator="containsText" text="MODERADA">
      <formula>NOT(ISERROR(SEARCH("MODERADA",AD228)))</formula>
    </cfRule>
    <cfRule type="containsText" dxfId="305" priority="223" stopIfTrue="1" operator="containsText" text="ALTA">
      <formula>NOT(ISERROR(SEARCH("ALTA",AD228)))</formula>
    </cfRule>
    <cfRule type="containsText" dxfId="304" priority="224" stopIfTrue="1" operator="containsText" text="EXTREMA">
      <formula>NOT(ISERROR(SEARCH("EXTREMA",AD228)))</formula>
    </cfRule>
  </conditionalFormatting>
  <conditionalFormatting sqref="N243">
    <cfRule type="containsText" dxfId="303" priority="217" stopIfTrue="1" operator="containsText" text="BAJA">
      <formula>NOT(ISERROR(SEARCH("BAJA",N243)))</formula>
    </cfRule>
    <cfRule type="containsText" dxfId="302" priority="218" stopIfTrue="1" operator="containsText" text="MODERADA">
      <formula>NOT(ISERROR(SEARCH("MODERADA",N243)))</formula>
    </cfRule>
    <cfRule type="containsText" dxfId="301" priority="219" stopIfTrue="1" operator="containsText" text="ALTA">
      <formula>NOT(ISERROR(SEARCH("ALTA",N243)))</formula>
    </cfRule>
    <cfRule type="containsText" dxfId="300" priority="220" stopIfTrue="1" operator="containsText" text="EXTREMA">
      <formula>NOT(ISERROR(SEARCH("EXTREMA",N243)))</formula>
    </cfRule>
  </conditionalFormatting>
  <conditionalFormatting sqref="O243">
    <cfRule type="containsText" dxfId="299" priority="213" stopIfTrue="1" operator="containsText" text="BAJA">
      <formula>NOT(ISERROR(SEARCH("BAJA",O243)))</formula>
    </cfRule>
    <cfRule type="containsText" dxfId="298" priority="214" stopIfTrue="1" operator="containsText" text="MODERADA">
      <formula>NOT(ISERROR(SEARCH("MODERADA",O243)))</formula>
    </cfRule>
    <cfRule type="containsText" dxfId="297" priority="215" stopIfTrue="1" operator="containsText" text="ALTA">
      <formula>NOT(ISERROR(SEARCH("ALTA",O243)))</formula>
    </cfRule>
    <cfRule type="containsText" dxfId="296" priority="216" stopIfTrue="1" operator="containsText" text="EXTREMA">
      <formula>NOT(ISERROR(SEARCH("EXTREMA",O243)))</formula>
    </cfRule>
  </conditionalFormatting>
  <conditionalFormatting sqref="S243">
    <cfRule type="expression" dxfId="295" priority="209">
      <formula>$S243="EXTREMA"</formula>
    </cfRule>
    <cfRule type="expression" dxfId="294" priority="210">
      <formula>$S243="ALTA"</formula>
    </cfRule>
    <cfRule type="expression" dxfId="293" priority="211">
      <formula>$S243="MODERADA"</formula>
    </cfRule>
    <cfRule type="expression" dxfId="292" priority="212">
      <formula>$S243="BAJA"</formula>
    </cfRule>
  </conditionalFormatting>
  <conditionalFormatting sqref="X243">
    <cfRule type="containsText" dxfId="291" priority="205" stopIfTrue="1" operator="containsText" text="EXTREMA">
      <formula>NOT(ISERROR(SEARCH("EXTREMA",X243)))</formula>
    </cfRule>
    <cfRule type="containsText" dxfId="290" priority="206" stopIfTrue="1" operator="containsText" text="ALTA">
      <formula>NOT(ISERROR(SEARCH("ALTA",X243)))</formula>
    </cfRule>
    <cfRule type="containsText" dxfId="289" priority="207" stopIfTrue="1" operator="containsText" text="MODERADA">
      <formula>NOT(ISERROR(SEARCH("MODERADA",X243)))</formula>
    </cfRule>
    <cfRule type="containsText" dxfId="288" priority="208" stopIfTrue="1" operator="containsText" text="BAJA">
      <formula>NOT(ISERROR(SEARCH("BAJA",X243)))</formula>
    </cfRule>
  </conditionalFormatting>
  <conditionalFormatting sqref="N40">
    <cfRule type="containsText" dxfId="287" priority="201" stopIfTrue="1" operator="containsText" text="BAJA">
      <formula>NOT(ISERROR(SEARCH("BAJA",N40)))</formula>
    </cfRule>
    <cfRule type="containsText" dxfId="286" priority="202" stopIfTrue="1" operator="containsText" text="MODERADA">
      <formula>NOT(ISERROR(SEARCH("MODERADA",N40)))</formula>
    </cfRule>
    <cfRule type="containsText" dxfId="285" priority="203" stopIfTrue="1" operator="containsText" text="ALTA">
      <formula>NOT(ISERROR(SEARCH("ALTA",N40)))</formula>
    </cfRule>
    <cfRule type="containsText" dxfId="284" priority="204" stopIfTrue="1" operator="containsText" text="EXTREMA">
      <formula>NOT(ISERROR(SEARCH("EXTREMA",N40)))</formula>
    </cfRule>
  </conditionalFormatting>
  <conditionalFormatting sqref="O40">
    <cfRule type="containsText" dxfId="283" priority="197" stopIfTrue="1" operator="containsText" text="BAJA">
      <formula>NOT(ISERROR(SEARCH("BAJA",O40)))</formula>
    </cfRule>
    <cfRule type="containsText" dxfId="282" priority="198" stopIfTrue="1" operator="containsText" text="MODERADA">
      <formula>NOT(ISERROR(SEARCH("MODERADA",O40)))</formula>
    </cfRule>
    <cfRule type="containsText" dxfId="281" priority="199" stopIfTrue="1" operator="containsText" text="ALTA">
      <formula>NOT(ISERROR(SEARCH("ALTA",O40)))</formula>
    </cfRule>
    <cfRule type="containsText" dxfId="280" priority="200" stopIfTrue="1" operator="containsText" text="EXTREMA">
      <formula>NOT(ISERROR(SEARCH("EXTREMA",O40)))</formula>
    </cfRule>
  </conditionalFormatting>
  <conditionalFormatting sqref="AF155:AF156">
    <cfRule type="containsText" dxfId="279" priority="193" stopIfTrue="1" operator="containsText" text="EXTREMA">
      <formula>NOT(ISERROR(SEARCH("EXTREMA",AF155)))</formula>
    </cfRule>
    <cfRule type="containsText" dxfId="278" priority="194" stopIfTrue="1" operator="containsText" text="ALTA">
      <formula>NOT(ISERROR(SEARCH("ALTA",AF155)))</formula>
    </cfRule>
    <cfRule type="containsText" dxfId="277" priority="195" stopIfTrue="1" operator="containsText" text="MODERADA">
      <formula>NOT(ISERROR(SEARCH("MODERADA",AF155)))</formula>
    </cfRule>
    <cfRule type="containsText" dxfId="276" priority="196" stopIfTrue="1" operator="containsText" text="BAJA">
      <formula>NOT(ISERROR(SEARCH("BAJA",AF155)))</formula>
    </cfRule>
  </conditionalFormatting>
  <conditionalFormatting sqref="O158">
    <cfRule type="containsText" dxfId="275" priority="189" stopIfTrue="1" operator="containsText" text="BAJA">
      <formula>NOT(ISERROR(SEARCH("BAJA",O158)))</formula>
    </cfRule>
    <cfRule type="containsText" dxfId="274" priority="190" stopIfTrue="1" operator="containsText" text="MODERADA">
      <formula>NOT(ISERROR(SEARCH("MODERADA",O158)))</formula>
    </cfRule>
    <cfRule type="containsText" dxfId="273" priority="191" stopIfTrue="1" operator="containsText" text="ALTA">
      <formula>NOT(ISERROR(SEARCH("ALTA",O158)))</formula>
    </cfRule>
    <cfRule type="containsText" dxfId="272" priority="192" stopIfTrue="1" operator="containsText" text="EXTREMA">
      <formula>NOT(ISERROR(SEARCH("EXTREMA",O158)))</formula>
    </cfRule>
  </conditionalFormatting>
  <conditionalFormatting sqref="X158 X160">
    <cfRule type="containsText" dxfId="271" priority="185" stopIfTrue="1" operator="containsText" text="EXTREMA">
      <formula>NOT(ISERROR(SEARCH("EXTREMA",X158)))</formula>
    </cfRule>
    <cfRule type="containsText" dxfId="270" priority="186" stopIfTrue="1" operator="containsText" text="ALTA">
      <formula>NOT(ISERROR(SEARCH("ALTA",X158)))</formula>
    </cfRule>
    <cfRule type="containsText" dxfId="269" priority="187" stopIfTrue="1" operator="containsText" text="MODERADA">
      <formula>NOT(ISERROR(SEARCH("MODERADA",X158)))</formula>
    </cfRule>
    <cfRule type="containsText" dxfId="268" priority="188" stopIfTrue="1" operator="containsText" text="BAJA">
      <formula>NOT(ISERROR(SEARCH("BAJA",X158)))</formula>
    </cfRule>
  </conditionalFormatting>
  <conditionalFormatting sqref="X159">
    <cfRule type="containsText" dxfId="267" priority="181" stopIfTrue="1" operator="containsText" text="EXTREMA">
      <formula>NOT(ISERROR(SEARCH("EXTREMA",X159)))</formula>
    </cfRule>
    <cfRule type="containsText" dxfId="266" priority="182" stopIfTrue="1" operator="containsText" text="ALTA">
      <formula>NOT(ISERROR(SEARCH("ALTA",X159)))</formula>
    </cfRule>
    <cfRule type="containsText" dxfId="265" priority="183" stopIfTrue="1" operator="containsText" text="MODERADA">
      <formula>NOT(ISERROR(SEARCH("MODERADA",X159)))</formula>
    </cfRule>
    <cfRule type="containsText" dxfId="264" priority="184" stopIfTrue="1" operator="containsText" text="BAJA">
      <formula>NOT(ISERROR(SEARCH("BAJA",X159)))</formula>
    </cfRule>
  </conditionalFormatting>
  <conditionalFormatting sqref="X161">
    <cfRule type="containsText" dxfId="263" priority="177" stopIfTrue="1" operator="containsText" text="EXTREMA">
      <formula>NOT(ISERROR(SEARCH("EXTREMA",X161)))</formula>
    </cfRule>
    <cfRule type="containsText" dxfId="262" priority="178" stopIfTrue="1" operator="containsText" text="ALTA">
      <formula>NOT(ISERROR(SEARCH("ALTA",X161)))</formula>
    </cfRule>
    <cfRule type="containsText" dxfId="261" priority="179" stopIfTrue="1" operator="containsText" text="MODERADA">
      <formula>NOT(ISERROR(SEARCH("MODERADA",X161)))</formula>
    </cfRule>
    <cfRule type="containsText" dxfId="260" priority="180" stopIfTrue="1" operator="containsText" text="BAJA">
      <formula>NOT(ISERROR(SEARCH("BAJA",X161)))</formula>
    </cfRule>
  </conditionalFormatting>
  <conditionalFormatting sqref="AF158:AF161">
    <cfRule type="containsText" dxfId="259" priority="169" stopIfTrue="1" operator="containsText" text="EXTREMA">
      <formula>NOT(ISERROR(SEARCH("EXTREMA",AF158)))</formula>
    </cfRule>
    <cfRule type="containsText" dxfId="258" priority="170" stopIfTrue="1" operator="containsText" text="ALTA">
      <formula>NOT(ISERROR(SEARCH("ALTA",AF158)))</formula>
    </cfRule>
    <cfRule type="containsText" dxfId="257" priority="171" stopIfTrue="1" operator="containsText" text="MODERADA">
      <formula>NOT(ISERROR(SEARCH("MODERADA",AF158)))</formula>
    </cfRule>
    <cfRule type="containsText" dxfId="256" priority="172" stopIfTrue="1" operator="containsText" text="BAJA">
      <formula>NOT(ISERROR(SEARCH("BAJA",AF158)))</formula>
    </cfRule>
  </conditionalFormatting>
  <conditionalFormatting sqref="O90">
    <cfRule type="containsText" dxfId="255" priority="165" stopIfTrue="1" operator="containsText" text="BAJA">
      <formula>NOT(ISERROR(SEARCH("BAJA",O90)))</formula>
    </cfRule>
    <cfRule type="containsText" dxfId="254" priority="166" stopIfTrue="1" operator="containsText" text="MODERADA">
      <formula>NOT(ISERROR(SEARCH("MODERADA",O90)))</formula>
    </cfRule>
    <cfRule type="containsText" dxfId="253" priority="167" stopIfTrue="1" operator="containsText" text="ALTA">
      <formula>NOT(ISERROR(SEARCH("ALTA",O90)))</formula>
    </cfRule>
    <cfRule type="containsText" dxfId="252" priority="168" stopIfTrue="1" operator="containsText" text="EXTREMA">
      <formula>NOT(ISERROR(SEARCH("EXTREMA",O90)))</formula>
    </cfRule>
  </conditionalFormatting>
  <conditionalFormatting sqref="X120">
    <cfRule type="containsText" dxfId="251" priority="113" stopIfTrue="1" operator="containsText" text="EXTREMA">
      <formula>NOT(ISERROR(SEARCH("EXTREMA",X120)))</formula>
    </cfRule>
    <cfRule type="containsText" dxfId="250" priority="114" stopIfTrue="1" operator="containsText" text="ALTA">
      <formula>NOT(ISERROR(SEARCH("ALTA",X120)))</formula>
    </cfRule>
    <cfRule type="containsText" dxfId="249" priority="115" stopIfTrue="1" operator="containsText" text="MODERADA">
      <formula>NOT(ISERROR(SEARCH("MODERADA",X120)))</formula>
    </cfRule>
    <cfRule type="containsText" dxfId="248" priority="116" stopIfTrue="1" operator="containsText" text="BAJA">
      <formula>NOT(ISERROR(SEARCH("BAJA",X120)))</formula>
    </cfRule>
  </conditionalFormatting>
  <conditionalFormatting sqref="X125">
    <cfRule type="containsText" dxfId="247" priority="109" stopIfTrue="1" operator="containsText" text="EXTREMA">
      <formula>NOT(ISERROR(SEARCH("EXTREMA",X125)))</formula>
    </cfRule>
    <cfRule type="containsText" dxfId="246" priority="110" stopIfTrue="1" operator="containsText" text="ALTA">
      <formula>NOT(ISERROR(SEARCH("ALTA",X125)))</formula>
    </cfRule>
    <cfRule type="containsText" dxfId="245" priority="111" stopIfTrue="1" operator="containsText" text="MODERADA">
      <formula>NOT(ISERROR(SEARCH("MODERADA",X125)))</formula>
    </cfRule>
    <cfRule type="containsText" dxfId="244" priority="112" stopIfTrue="1" operator="containsText" text="BAJA">
      <formula>NOT(ISERROR(SEARCH("BAJA",X125)))</formula>
    </cfRule>
  </conditionalFormatting>
  <conditionalFormatting sqref="X135">
    <cfRule type="containsText" dxfId="243" priority="93" stopIfTrue="1" operator="containsText" text="EXTREMA">
      <formula>NOT(ISERROR(SEARCH("EXTREMA",X135)))</formula>
    </cfRule>
    <cfRule type="containsText" dxfId="242" priority="94" stopIfTrue="1" operator="containsText" text="ALTA">
      <formula>NOT(ISERROR(SEARCH("ALTA",X135)))</formula>
    </cfRule>
    <cfRule type="containsText" dxfId="241" priority="95" stopIfTrue="1" operator="containsText" text="MODERADA">
      <formula>NOT(ISERROR(SEARCH("MODERADA",X135)))</formula>
    </cfRule>
    <cfRule type="containsText" dxfId="240" priority="96" stopIfTrue="1" operator="containsText" text="BAJA">
      <formula>NOT(ISERROR(SEARCH("BAJA",X135)))</formula>
    </cfRule>
  </conditionalFormatting>
  <conditionalFormatting sqref="O26">
    <cfRule type="containsText" dxfId="239" priority="149" stopIfTrue="1" operator="containsText" text="BAJA">
      <formula>NOT(ISERROR(SEARCH("BAJA",O26)))</formula>
    </cfRule>
    <cfRule type="containsText" dxfId="238" priority="150" stopIfTrue="1" operator="containsText" text="MODERADA">
      <formula>NOT(ISERROR(SEARCH("MODERADA",O26)))</formula>
    </cfRule>
    <cfRule type="containsText" dxfId="237" priority="151" stopIfTrue="1" operator="containsText" text="ALTA">
      <formula>NOT(ISERROR(SEARCH("ALTA",O26)))</formula>
    </cfRule>
    <cfRule type="containsText" dxfId="236" priority="152" stopIfTrue="1" operator="containsText" text="EXTREMA">
      <formula>NOT(ISERROR(SEARCH("EXTREMA",O26)))</formula>
    </cfRule>
  </conditionalFormatting>
  <conditionalFormatting sqref="O150">
    <cfRule type="containsText" dxfId="235" priority="69" stopIfTrue="1" operator="containsText" text="BAJA">
      <formula>NOT(ISERROR(SEARCH("BAJA",O150)))</formula>
    </cfRule>
    <cfRule type="containsText" dxfId="234" priority="70" stopIfTrue="1" operator="containsText" text="MODERADA">
      <formula>NOT(ISERROR(SEARCH("MODERADA",O150)))</formula>
    </cfRule>
    <cfRule type="containsText" dxfId="233" priority="71" stopIfTrue="1" operator="containsText" text="ALTA">
      <formula>NOT(ISERROR(SEARCH("ALTA",O150)))</formula>
    </cfRule>
    <cfRule type="containsText" dxfId="232" priority="72" stopIfTrue="1" operator="containsText" text="EXTREMA">
      <formula>NOT(ISERROR(SEARCH("EXTREMA",O150)))</formula>
    </cfRule>
  </conditionalFormatting>
  <conditionalFormatting sqref="O28">
    <cfRule type="containsText" dxfId="231" priority="141" stopIfTrue="1" operator="containsText" text="BAJA">
      <formula>NOT(ISERROR(SEARCH("BAJA",O28)))</formula>
    </cfRule>
    <cfRule type="containsText" dxfId="230" priority="142" stopIfTrue="1" operator="containsText" text="MODERADA">
      <formula>NOT(ISERROR(SEARCH("MODERADA",O28)))</formula>
    </cfRule>
    <cfRule type="containsText" dxfId="229" priority="143" stopIfTrue="1" operator="containsText" text="ALTA">
      <formula>NOT(ISERROR(SEARCH("ALTA",O28)))</formula>
    </cfRule>
    <cfRule type="containsText" dxfId="228" priority="144" stopIfTrue="1" operator="containsText" text="EXTREMA">
      <formula>NOT(ISERROR(SEARCH("EXTREMA",O28)))</formula>
    </cfRule>
  </conditionalFormatting>
  <conditionalFormatting sqref="O35">
    <cfRule type="containsText" dxfId="227" priority="137" stopIfTrue="1" operator="containsText" text="BAJA">
      <formula>NOT(ISERROR(SEARCH("BAJA",O35)))</formula>
    </cfRule>
    <cfRule type="containsText" dxfId="226" priority="138" stopIfTrue="1" operator="containsText" text="MODERADA">
      <formula>NOT(ISERROR(SEARCH("MODERADA",O35)))</formula>
    </cfRule>
    <cfRule type="containsText" dxfId="225" priority="139" stopIfTrue="1" operator="containsText" text="ALTA">
      <formula>NOT(ISERROR(SEARCH("ALTA",O35)))</formula>
    </cfRule>
    <cfRule type="containsText" dxfId="224" priority="140" stopIfTrue="1" operator="containsText" text="EXTREMA">
      <formula>NOT(ISERROR(SEARCH("EXTREMA",O35)))</formula>
    </cfRule>
  </conditionalFormatting>
  <conditionalFormatting sqref="O75">
    <cfRule type="containsText" dxfId="223" priority="133" stopIfTrue="1" operator="containsText" text="BAJA">
      <formula>NOT(ISERROR(SEARCH("BAJA",O75)))</formula>
    </cfRule>
    <cfRule type="containsText" dxfId="222" priority="134" stopIfTrue="1" operator="containsText" text="MODERADA">
      <formula>NOT(ISERROR(SEARCH("MODERADA",O75)))</formula>
    </cfRule>
    <cfRule type="containsText" dxfId="221" priority="135" stopIfTrue="1" operator="containsText" text="ALTA">
      <formula>NOT(ISERROR(SEARCH("ALTA",O75)))</formula>
    </cfRule>
    <cfRule type="containsText" dxfId="220" priority="136" stopIfTrue="1" operator="containsText" text="EXTREMA">
      <formula>NOT(ISERROR(SEARCH("EXTREMA",O75)))</formula>
    </cfRule>
  </conditionalFormatting>
  <conditionalFormatting sqref="X100">
    <cfRule type="containsText" dxfId="219" priority="129" stopIfTrue="1" operator="containsText" text="EXTREMA">
      <formula>NOT(ISERROR(SEARCH("EXTREMA",X100)))</formula>
    </cfRule>
    <cfRule type="containsText" dxfId="218" priority="130" stopIfTrue="1" operator="containsText" text="ALTA">
      <formula>NOT(ISERROR(SEARCH("ALTA",X100)))</formula>
    </cfRule>
    <cfRule type="containsText" dxfId="217" priority="131" stopIfTrue="1" operator="containsText" text="MODERADA">
      <formula>NOT(ISERROR(SEARCH("MODERADA",X100)))</formula>
    </cfRule>
    <cfRule type="containsText" dxfId="216" priority="132" stopIfTrue="1" operator="containsText" text="BAJA">
      <formula>NOT(ISERROR(SEARCH("BAJA",X100)))</formula>
    </cfRule>
  </conditionalFormatting>
  <conditionalFormatting sqref="X105">
    <cfRule type="containsText" dxfId="215" priority="125" stopIfTrue="1" operator="containsText" text="EXTREMA">
      <formula>NOT(ISERROR(SEARCH("EXTREMA",X105)))</formula>
    </cfRule>
    <cfRule type="containsText" dxfId="214" priority="126" stopIfTrue="1" operator="containsText" text="ALTA">
      <formula>NOT(ISERROR(SEARCH("ALTA",X105)))</formula>
    </cfRule>
    <cfRule type="containsText" dxfId="213" priority="127" stopIfTrue="1" operator="containsText" text="MODERADA">
      <formula>NOT(ISERROR(SEARCH("MODERADA",X105)))</formula>
    </cfRule>
    <cfRule type="containsText" dxfId="212" priority="128" stopIfTrue="1" operator="containsText" text="BAJA">
      <formula>NOT(ISERROR(SEARCH("BAJA",X105)))</formula>
    </cfRule>
  </conditionalFormatting>
  <conditionalFormatting sqref="X110">
    <cfRule type="containsText" dxfId="211" priority="121" stopIfTrue="1" operator="containsText" text="EXTREMA">
      <formula>NOT(ISERROR(SEARCH("EXTREMA",X110)))</formula>
    </cfRule>
    <cfRule type="containsText" dxfId="210" priority="122" stopIfTrue="1" operator="containsText" text="ALTA">
      <formula>NOT(ISERROR(SEARCH("ALTA",X110)))</formula>
    </cfRule>
    <cfRule type="containsText" dxfId="209" priority="123" stopIfTrue="1" operator="containsText" text="MODERADA">
      <formula>NOT(ISERROR(SEARCH("MODERADA",X110)))</formula>
    </cfRule>
    <cfRule type="containsText" dxfId="208" priority="124" stopIfTrue="1" operator="containsText" text="BAJA">
      <formula>NOT(ISERROR(SEARCH("BAJA",X110)))</formula>
    </cfRule>
  </conditionalFormatting>
  <conditionalFormatting sqref="X115">
    <cfRule type="containsText" dxfId="207" priority="117" stopIfTrue="1" operator="containsText" text="EXTREMA">
      <formula>NOT(ISERROR(SEARCH("EXTREMA",X115)))</formula>
    </cfRule>
    <cfRule type="containsText" dxfId="206" priority="118" stopIfTrue="1" operator="containsText" text="ALTA">
      <formula>NOT(ISERROR(SEARCH("ALTA",X115)))</formula>
    </cfRule>
    <cfRule type="containsText" dxfId="205" priority="119" stopIfTrue="1" operator="containsText" text="MODERADA">
      <formula>NOT(ISERROR(SEARCH("MODERADA",X115)))</formula>
    </cfRule>
    <cfRule type="containsText" dxfId="204" priority="120" stopIfTrue="1" operator="containsText" text="BAJA">
      <formula>NOT(ISERROR(SEARCH("BAJA",X115)))</formula>
    </cfRule>
  </conditionalFormatting>
  <conditionalFormatting sqref="X145">
    <cfRule type="containsText" dxfId="203" priority="85" stopIfTrue="1" operator="containsText" text="EXTREMA">
      <formula>NOT(ISERROR(SEARCH("EXTREMA",X145)))</formula>
    </cfRule>
    <cfRule type="containsText" dxfId="202" priority="86" stopIfTrue="1" operator="containsText" text="ALTA">
      <formula>NOT(ISERROR(SEARCH("ALTA",X145)))</formula>
    </cfRule>
    <cfRule type="containsText" dxfId="201" priority="87" stopIfTrue="1" operator="containsText" text="MODERADA">
      <formula>NOT(ISERROR(SEARCH("MODERADA",X145)))</formula>
    </cfRule>
    <cfRule type="containsText" dxfId="200" priority="88" stopIfTrue="1" operator="containsText" text="BAJA">
      <formula>NOT(ISERROR(SEARCH("BAJA",X145)))</formula>
    </cfRule>
  </conditionalFormatting>
  <conditionalFormatting sqref="O130">
    <cfRule type="containsText" dxfId="199" priority="105" stopIfTrue="1" operator="containsText" text="BAJA">
      <formula>NOT(ISERROR(SEARCH("BAJA",O130)))</formula>
    </cfRule>
    <cfRule type="containsText" dxfId="198" priority="106" stopIfTrue="1" operator="containsText" text="MODERADA">
      <formula>NOT(ISERROR(SEARCH("MODERADA",O130)))</formula>
    </cfRule>
    <cfRule type="containsText" dxfId="197" priority="107" stopIfTrue="1" operator="containsText" text="ALTA">
      <formula>NOT(ISERROR(SEARCH("ALTA",O130)))</formula>
    </cfRule>
    <cfRule type="containsText" dxfId="196" priority="108" stopIfTrue="1" operator="containsText" text="EXTREMA">
      <formula>NOT(ISERROR(SEARCH("EXTREMA",O130)))</formula>
    </cfRule>
  </conditionalFormatting>
  <conditionalFormatting sqref="X130">
    <cfRule type="containsText" dxfId="195" priority="101" stopIfTrue="1" operator="containsText" text="EXTREMA">
      <formula>NOT(ISERROR(SEARCH("EXTREMA",X130)))</formula>
    </cfRule>
    <cfRule type="containsText" dxfId="194" priority="102" stopIfTrue="1" operator="containsText" text="ALTA">
      <formula>NOT(ISERROR(SEARCH("ALTA",X130)))</formula>
    </cfRule>
    <cfRule type="containsText" dxfId="193" priority="103" stopIfTrue="1" operator="containsText" text="MODERADA">
      <formula>NOT(ISERROR(SEARCH("MODERADA",X130)))</formula>
    </cfRule>
    <cfRule type="containsText" dxfId="192" priority="104" stopIfTrue="1" operator="containsText" text="BAJA">
      <formula>NOT(ISERROR(SEARCH("BAJA",X130)))</formula>
    </cfRule>
  </conditionalFormatting>
  <conditionalFormatting sqref="O135">
    <cfRule type="containsText" dxfId="191" priority="97" stopIfTrue="1" operator="containsText" text="BAJA">
      <formula>NOT(ISERROR(SEARCH("BAJA",O135)))</formula>
    </cfRule>
    <cfRule type="containsText" dxfId="190" priority="98" stopIfTrue="1" operator="containsText" text="MODERADA">
      <formula>NOT(ISERROR(SEARCH("MODERADA",O135)))</formula>
    </cfRule>
    <cfRule type="containsText" dxfId="189" priority="99" stopIfTrue="1" operator="containsText" text="ALTA">
      <formula>NOT(ISERROR(SEARCH("ALTA",O135)))</formula>
    </cfRule>
    <cfRule type="containsText" dxfId="188" priority="100" stopIfTrue="1" operator="containsText" text="EXTREMA">
      <formula>NOT(ISERROR(SEARCH("EXTREMA",O135)))</formula>
    </cfRule>
  </conditionalFormatting>
  <conditionalFormatting sqref="X140">
    <cfRule type="containsText" dxfId="187" priority="89" stopIfTrue="1" operator="containsText" text="EXTREMA">
      <formula>NOT(ISERROR(SEARCH("EXTREMA",X140)))</formula>
    </cfRule>
    <cfRule type="containsText" dxfId="186" priority="90" stopIfTrue="1" operator="containsText" text="ALTA">
      <formula>NOT(ISERROR(SEARCH("ALTA",X140)))</formula>
    </cfRule>
    <cfRule type="containsText" dxfId="185" priority="91" stopIfTrue="1" operator="containsText" text="MODERADA">
      <formula>NOT(ISERROR(SEARCH("MODERADA",X140)))</formula>
    </cfRule>
    <cfRule type="containsText" dxfId="184" priority="92" stopIfTrue="1" operator="containsText" text="BAJA">
      <formula>NOT(ISERROR(SEARCH("BAJA",X140)))</formula>
    </cfRule>
  </conditionalFormatting>
  <conditionalFormatting sqref="X150">
    <cfRule type="containsText" dxfId="183" priority="65" stopIfTrue="1" operator="containsText" text="EXTREMA">
      <formula>NOT(ISERROR(SEARCH("EXTREMA",X150)))</formula>
    </cfRule>
    <cfRule type="containsText" dxfId="182" priority="66" stopIfTrue="1" operator="containsText" text="ALTA">
      <formula>NOT(ISERROR(SEARCH("ALTA",X150)))</formula>
    </cfRule>
    <cfRule type="containsText" dxfId="181" priority="67" stopIfTrue="1" operator="containsText" text="MODERADA">
      <formula>NOT(ISERROR(SEARCH("MODERADA",X150)))</formula>
    </cfRule>
    <cfRule type="containsText" dxfId="180" priority="68" stopIfTrue="1" operator="containsText" text="BAJA">
      <formula>NOT(ISERROR(SEARCH("BAJA",X150)))</formula>
    </cfRule>
  </conditionalFormatting>
  <conditionalFormatting sqref="N150">
    <cfRule type="containsText" dxfId="179" priority="73" stopIfTrue="1" operator="containsText" text="BAJA">
      <formula>NOT(ISERROR(SEARCH("BAJA",N150)))</formula>
    </cfRule>
    <cfRule type="containsText" dxfId="178" priority="74" stopIfTrue="1" operator="containsText" text="MODERADA">
      <formula>NOT(ISERROR(SEARCH("MODERADA",N150)))</formula>
    </cfRule>
    <cfRule type="containsText" dxfId="177" priority="75" stopIfTrue="1" operator="containsText" text="ALTA">
      <formula>NOT(ISERROR(SEARCH("ALTA",N150)))</formula>
    </cfRule>
    <cfRule type="containsText" dxfId="176" priority="76" stopIfTrue="1" operator="containsText" text="EXTREMA">
      <formula>NOT(ISERROR(SEARCH("EXTREMA",N150)))</formula>
    </cfRule>
  </conditionalFormatting>
  <conditionalFormatting sqref="O163">
    <cfRule type="containsText" dxfId="175" priority="61" stopIfTrue="1" operator="containsText" text="BAJA">
      <formula>NOT(ISERROR(SEARCH("BAJA",O163)))</formula>
    </cfRule>
    <cfRule type="containsText" dxfId="174" priority="62" stopIfTrue="1" operator="containsText" text="MODERADA">
      <formula>NOT(ISERROR(SEARCH("MODERADA",O163)))</formula>
    </cfRule>
    <cfRule type="containsText" dxfId="173" priority="63" stopIfTrue="1" operator="containsText" text="ALTA">
      <formula>NOT(ISERROR(SEARCH("ALTA",O163)))</formula>
    </cfRule>
    <cfRule type="containsText" dxfId="172" priority="64" stopIfTrue="1" operator="containsText" text="EXTREMA">
      <formula>NOT(ISERROR(SEARCH("EXTREMA",O163)))</formula>
    </cfRule>
  </conditionalFormatting>
  <conditionalFormatting sqref="O202">
    <cfRule type="containsText" dxfId="171" priority="57" stopIfTrue="1" operator="containsText" text="BAJA">
      <formula>NOT(ISERROR(SEARCH("BAJA",O202)))</formula>
    </cfRule>
    <cfRule type="containsText" dxfId="170" priority="58" stopIfTrue="1" operator="containsText" text="MODERADA">
      <formula>NOT(ISERROR(SEARCH("MODERADA",O202)))</formula>
    </cfRule>
    <cfRule type="containsText" dxfId="169" priority="59" stopIfTrue="1" operator="containsText" text="ALTA">
      <formula>NOT(ISERROR(SEARCH("ALTA",O202)))</formula>
    </cfRule>
    <cfRule type="containsText" dxfId="168" priority="60" stopIfTrue="1" operator="containsText" text="EXTREMA">
      <formula>NOT(ISERROR(SEARCH("EXTREMA",O202)))</formula>
    </cfRule>
  </conditionalFormatting>
  <conditionalFormatting sqref="O239">
    <cfRule type="containsText" dxfId="167" priority="53" stopIfTrue="1" operator="containsText" text="BAJA">
      <formula>NOT(ISERROR(SEARCH("BAJA",O239)))</formula>
    </cfRule>
    <cfRule type="containsText" dxfId="166" priority="54" stopIfTrue="1" operator="containsText" text="MODERADA">
      <formula>NOT(ISERROR(SEARCH("MODERADA",O239)))</formula>
    </cfRule>
    <cfRule type="containsText" dxfId="165" priority="55" stopIfTrue="1" operator="containsText" text="ALTA">
      <formula>NOT(ISERROR(SEARCH("ALTA",O239)))</formula>
    </cfRule>
    <cfRule type="containsText" dxfId="164" priority="56" stopIfTrue="1" operator="containsText" text="EXTREMA">
      <formula>NOT(ISERROR(SEARCH("EXTREMA",O239)))</formula>
    </cfRule>
  </conditionalFormatting>
  <conditionalFormatting sqref="X238">
    <cfRule type="containsText" dxfId="163" priority="45" stopIfTrue="1" operator="containsText" text="EXTREMA">
      <formula>NOT(ISERROR(SEARCH("EXTREMA",X238)))</formula>
    </cfRule>
    <cfRule type="containsText" dxfId="162" priority="46" stopIfTrue="1" operator="containsText" text="ALTA">
      <formula>NOT(ISERROR(SEARCH("ALTA",X238)))</formula>
    </cfRule>
    <cfRule type="containsText" dxfId="161" priority="47" stopIfTrue="1" operator="containsText" text="MODERADA">
      <formula>NOT(ISERROR(SEARCH("MODERADA",X238)))</formula>
    </cfRule>
    <cfRule type="containsText" dxfId="160" priority="48" stopIfTrue="1" operator="containsText" text="BAJA">
      <formula>NOT(ISERROR(SEARCH("BAJA",X238)))</formula>
    </cfRule>
  </conditionalFormatting>
  <conditionalFormatting sqref="N246">
    <cfRule type="containsText" dxfId="159" priority="41" stopIfTrue="1" operator="containsText" text="BAJA">
      <formula>NOT(ISERROR(SEARCH("BAJA",N246)))</formula>
    </cfRule>
    <cfRule type="containsText" dxfId="158" priority="42" stopIfTrue="1" operator="containsText" text="MODERADA">
      <formula>NOT(ISERROR(SEARCH("MODERADA",N246)))</formula>
    </cfRule>
    <cfRule type="containsText" dxfId="157" priority="43" stopIfTrue="1" operator="containsText" text="ALTA">
      <formula>NOT(ISERROR(SEARCH("ALTA",N246)))</formula>
    </cfRule>
    <cfRule type="containsText" dxfId="156" priority="44" stopIfTrue="1" operator="containsText" text="EXTREMA">
      <formula>NOT(ISERROR(SEARCH("EXTREMA",N246)))</formula>
    </cfRule>
  </conditionalFormatting>
  <conditionalFormatting sqref="O246">
    <cfRule type="containsText" dxfId="155" priority="37" stopIfTrue="1" operator="containsText" text="BAJA">
      <formula>NOT(ISERROR(SEARCH("BAJA",O246)))</formula>
    </cfRule>
    <cfRule type="containsText" dxfId="154" priority="38" stopIfTrue="1" operator="containsText" text="MODERADA">
      <formula>NOT(ISERROR(SEARCH("MODERADA",O246)))</formula>
    </cfRule>
    <cfRule type="containsText" dxfId="153" priority="39" stopIfTrue="1" operator="containsText" text="ALTA">
      <formula>NOT(ISERROR(SEARCH("ALTA",O246)))</formula>
    </cfRule>
    <cfRule type="containsText" dxfId="152" priority="40" stopIfTrue="1" operator="containsText" text="EXTREMA">
      <formula>NOT(ISERROR(SEARCH("EXTREMA",O246)))</formula>
    </cfRule>
  </conditionalFormatting>
  <conditionalFormatting sqref="S246">
    <cfRule type="expression" dxfId="151" priority="33">
      <formula>$S246="EXTREMA"</formula>
    </cfRule>
    <cfRule type="expression" dxfId="150" priority="34">
      <formula>$S246="ALTA"</formula>
    </cfRule>
    <cfRule type="expression" dxfId="149" priority="35">
      <formula>$S246="MODERADA"</formula>
    </cfRule>
    <cfRule type="expression" dxfId="148" priority="36">
      <formula>$S246="BAJA"</formula>
    </cfRule>
  </conditionalFormatting>
  <conditionalFormatting sqref="X246">
    <cfRule type="containsText" dxfId="147" priority="29" stopIfTrue="1" operator="containsText" text="EXTREMA">
      <formula>NOT(ISERROR(SEARCH("EXTREMA",X246)))</formula>
    </cfRule>
    <cfRule type="containsText" dxfId="146" priority="30" stopIfTrue="1" operator="containsText" text="ALTA">
      <formula>NOT(ISERROR(SEARCH("ALTA",X246)))</formula>
    </cfRule>
    <cfRule type="containsText" dxfId="145" priority="31" stopIfTrue="1" operator="containsText" text="MODERADA">
      <formula>NOT(ISERROR(SEARCH("MODERADA",X246)))</formula>
    </cfRule>
    <cfRule type="containsText" dxfId="144" priority="32" stopIfTrue="1" operator="containsText" text="BAJA">
      <formula>NOT(ISERROR(SEARCH("BAJA",X246)))</formula>
    </cfRule>
  </conditionalFormatting>
  <conditionalFormatting sqref="O233">
    <cfRule type="containsText" dxfId="143" priority="21" stopIfTrue="1" operator="containsText" text="BAJA">
      <formula>NOT(ISERROR(SEARCH("BAJA",O233)))</formula>
    </cfRule>
    <cfRule type="containsText" dxfId="142" priority="22" stopIfTrue="1" operator="containsText" text="MODERADA">
      <formula>NOT(ISERROR(SEARCH("MODERADA",O233)))</formula>
    </cfRule>
    <cfRule type="containsText" dxfId="141" priority="23" stopIfTrue="1" operator="containsText" text="ALTA">
      <formula>NOT(ISERROR(SEARCH("ALTA",O233)))</formula>
    </cfRule>
    <cfRule type="containsText" dxfId="140" priority="24" stopIfTrue="1" operator="containsText" text="EXTREMA">
      <formula>NOT(ISERROR(SEARCH("EXTREMA",O233)))</formula>
    </cfRule>
  </conditionalFormatting>
  <conditionalFormatting sqref="O228">
    <cfRule type="containsText" dxfId="139" priority="25" stopIfTrue="1" operator="containsText" text="BAJA">
      <formula>NOT(ISERROR(SEARCH("BAJA",O228)))</formula>
    </cfRule>
    <cfRule type="containsText" dxfId="138" priority="26" stopIfTrue="1" operator="containsText" text="MODERADA">
      <formula>NOT(ISERROR(SEARCH("MODERADA",O228)))</formula>
    </cfRule>
    <cfRule type="containsText" dxfId="137" priority="27" stopIfTrue="1" operator="containsText" text="ALTA">
      <formula>NOT(ISERROR(SEARCH("ALTA",O228)))</formula>
    </cfRule>
    <cfRule type="containsText" dxfId="136" priority="28" stopIfTrue="1" operator="containsText" text="EXTREMA">
      <formula>NOT(ISERROR(SEARCH("EXTREMA",O228)))</formula>
    </cfRule>
  </conditionalFormatting>
  <conditionalFormatting sqref="Z228">
    <cfRule type="containsText" dxfId="135" priority="17" stopIfTrue="1" operator="containsText" text="BAJA">
      <formula>NOT(ISERROR(SEARCH("BAJA",Z228)))</formula>
    </cfRule>
    <cfRule type="containsText" dxfId="134" priority="18" stopIfTrue="1" operator="containsText" text="MODERADA">
      <formula>NOT(ISERROR(SEARCH("MODERADA",Z228)))</formula>
    </cfRule>
    <cfRule type="containsText" dxfId="133" priority="19" stopIfTrue="1" operator="containsText" text="ALTA">
      <formula>NOT(ISERROR(SEARCH("ALTA",Z228)))</formula>
    </cfRule>
    <cfRule type="containsText" dxfId="132" priority="20" stopIfTrue="1" operator="containsText" text="EXTREMA">
      <formula>NOT(ISERROR(SEARCH("EXTREMA",Z228)))</formula>
    </cfRule>
  </conditionalFormatting>
  <conditionalFormatting sqref="AB162">
    <cfRule type="containsText" dxfId="131" priority="1" stopIfTrue="1" operator="containsText" text="EXTREMA">
      <formula>NOT(ISERROR(SEARCH("EXTREMA",AB162)))</formula>
    </cfRule>
    <cfRule type="containsText" dxfId="130" priority="2" stopIfTrue="1" operator="containsText" text="ALTA">
      <formula>NOT(ISERROR(SEARCH("ALTA",AB162)))</formula>
    </cfRule>
    <cfRule type="containsText" dxfId="129" priority="3" stopIfTrue="1" operator="containsText" text="MODERADA">
      <formula>NOT(ISERROR(SEARCH("MODERADA",AB162)))</formula>
    </cfRule>
    <cfRule type="containsText" dxfId="128" priority="4" stopIfTrue="1" operator="containsText" text="BAJA">
      <formula>NOT(ISERROR(SEARCH("BAJA",AB162)))</formula>
    </cfRule>
  </conditionalFormatting>
  <conditionalFormatting sqref="AB155:AB158">
    <cfRule type="containsText" dxfId="127" priority="13" stopIfTrue="1" operator="containsText" text="EXTREMA">
      <formula>NOT(ISERROR(SEARCH("EXTREMA",AB155)))</formula>
    </cfRule>
    <cfRule type="containsText" dxfId="126" priority="14" stopIfTrue="1" operator="containsText" text="ALTA">
      <formula>NOT(ISERROR(SEARCH("ALTA",AB155)))</formula>
    </cfRule>
    <cfRule type="containsText" dxfId="125" priority="15" stopIfTrue="1" operator="containsText" text="MODERADA">
      <formula>NOT(ISERROR(SEARCH("MODERADA",AB155)))</formula>
    </cfRule>
    <cfRule type="containsText" dxfId="124" priority="16" stopIfTrue="1" operator="containsText" text="BAJA">
      <formula>NOT(ISERROR(SEARCH("BAJA",AB155)))</formula>
    </cfRule>
  </conditionalFormatting>
  <conditionalFormatting sqref="AB159 AB161">
    <cfRule type="containsText" dxfId="123" priority="9" stopIfTrue="1" operator="containsText" text="EXTREMA">
      <formula>NOT(ISERROR(SEARCH("EXTREMA",AB159)))</formula>
    </cfRule>
    <cfRule type="containsText" dxfId="122" priority="10" stopIfTrue="1" operator="containsText" text="ALTA">
      <formula>NOT(ISERROR(SEARCH("ALTA",AB159)))</formula>
    </cfRule>
    <cfRule type="containsText" dxfId="121" priority="11" stopIfTrue="1" operator="containsText" text="MODERADA">
      <formula>NOT(ISERROR(SEARCH("MODERADA",AB159)))</formula>
    </cfRule>
    <cfRule type="containsText" dxfId="120" priority="12" stopIfTrue="1" operator="containsText" text="BAJA">
      <formula>NOT(ISERROR(SEARCH("BAJA",AB159)))</formula>
    </cfRule>
  </conditionalFormatting>
  <conditionalFormatting sqref="AB160">
    <cfRule type="containsText" dxfId="119" priority="5" stopIfTrue="1" operator="containsText" text="EXTREMA">
      <formula>NOT(ISERROR(SEARCH("EXTREMA",AB160)))</formula>
    </cfRule>
    <cfRule type="containsText" dxfId="118" priority="6" stopIfTrue="1" operator="containsText" text="ALTA">
      <formula>NOT(ISERROR(SEARCH("ALTA",AB160)))</formula>
    </cfRule>
    <cfRule type="containsText" dxfId="117" priority="7" stopIfTrue="1" operator="containsText" text="MODERADA">
      <formula>NOT(ISERROR(SEARCH("MODERADA",AB160)))</formula>
    </cfRule>
    <cfRule type="containsText" dxfId="116" priority="8" stopIfTrue="1" operator="containsText" text="BAJA">
      <formula>NOT(ISERROR(SEARCH("BAJA",AB160)))</formula>
    </cfRule>
  </conditionalFormatting>
  <dataValidations count="18">
    <dataValidation type="list" allowBlank="1" showInputMessage="1" showErrorMessage="1" sqref="B3:B4 A3:A5 A1:B1 I1:M1 E207 P75 P80 P85 P90 P95">
      <formula1>#REF!</formula1>
    </dataValidation>
    <dataValidation type="list" allowBlank="1" showInputMessage="1" showErrorMessage="1" sqref="R16:R167 R174:R222 J16:J168 R246 J246 J174:J243 R228:R243">
      <formula1>$J$2:$J$4</formula1>
    </dataValidation>
    <dataValidation type="list" allowBlank="1" showInputMessage="1" showErrorMessage="1" sqref="E202:E203 E176 E60:E62 E65:E66 E70:E71 E140 E55:E56 E120 E125 E130 E135 E238:E239 E33 E155:E156 E45:E46 E50:E51 E115 E243:E244 E184 E189 E215:E216 E223 E219 E246:E247 E100 E105 E110 E75:E76 E80:E82 E85:E87 E90 E95 E145 E194 E112 E165 E168 E211:E212 E150:E152 E19 E180 E92 E98 E102 E107 E163 E174 E30:E31 E24 E21:E22 E16:E17 E178 E182 E187 E192 E197:E198 E228 E233">
      <formula1>$AT$16:$AT$20</formula1>
    </dataValidation>
    <dataValidation type="list" allowBlank="1" showInputMessage="1" showErrorMessage="1" sqref="D21:D23 D45 D61 D70 D145 D55:D56 D243:D244 D115 D192 D178 D168 D158 D155 D223 D16:D18 D50 D202 D174 D95 D184 D219 D163 D170 D246 D233:D241">
      <formula1>$AX$16:$AX$21</formula1>
    </dataValidation>
    <dataValidation type="list" allowBlank="1" showInputMessage="1" showErrorMessage="1" sqref="A219:A227 A55 A16:A26 A202 A178 A163 A155 A115 A35 A45">
      <formula1>$BD$16:$BD$29</formula1>
    </dataValidation>
    <dataValidation type="list" allowBlank="1" showInputMessage="1" showErrorMessage="1" sqref="AP19:AP20">
      <formula1>$P$16</formula1>
    </dataValidation>
    <dataValidation type="list" allowBlank="1" showInputMessage="1" showErrorMessage="1" sqref="P16:P17 P21:P22 P30 P243 P60 P65 P55 P140 P115 P120 P125 P130 P135 P150 P163 P145 P197 P178 P182 P187 P192 P219 P45 P202 P211 P223 P215 P228 P233 P110 P100 P105 P174 P155 P168 P207 P70 P238 P246">
      <formula1>$AR$22:$AR$23</formula1>
    </dataValidation>
    <dataValidation type="list" allowBlank="1" showInputMessage="1" showErrorMessage="1" sqref="Q178:Q222 I16:I34 I45:I104 I115:I119 I155:I168 I178:I222 Q16:Q167 Q246 I246 I228:I243 Q228:Q243">
      <formula1>$BB$6:$BB$10</formula1>
    </dataValidation>
    <dataValidation type="list" allowBlank="1" showInputMessage="1" showErrorMessage="1" sqref="BO7 AR6:AR10 N16:N26 N30:N34 N155:N168 N40:N104 N178:N222 N115:N119 N246 N228:N243">
      <formula1>$AR$7:$AR$10</formula1>
    </dataValidation>
    <dataValidation type="list" allowBlank="1" showInputMessage="1" showErrorMessage="1" sqref="AO17:AO19">
      <formula1>$AP$7:$AP$9</formula1>
    </dataValidation>
    <dataValidation type="list" allowBlank="1" showInputMessage="1" showErrorMessage="1" sqref="E26:E29 E158:E160 E35:E43">
      <formula1>$AT$16:$AT$19</formula1>
    </dataValidation>
    <dataValidation type="list" allowBlank="1" showInputMessage="1" showErrorMessage="1" sqref="P26 P35 P158 P40">
      <formula1>$AR$21:$AR$22</formula1>
    </dataValidation>
    <dataValidation type="list" allowBlank="1" showInputMessage="1" showErrorMessage="1" sqref="D30 D75 D40 D35 D26:D27">
      <formula1>$AX$16:$AX$20</formula1>
    </dataValidation>
    <dataValidation type="list" allowBlank="1" showInputMessage="1" showErrorMessage="1" sqref="Q174:Q177 I223:I227 I105:I114 I35:I44 I174:I177 I120:I150">
      <formula1>$I$2:$I$6</formula1>
    </dataValidation>
    <dataValidation type="list" allowBlank="1" showInputMessage="1" showErrorMessage="1" sqref="P50">
      <formula1>$N$3:$N$5</formula1>
    </dataValidation>
    <dataValidation type="list" allowBlank="1" showInputMessage="1" showErrorMessage="1" sqref="S155:S163 S168:S172 S174 S178:S211 S215 S16:S150 X170 S246 S219:S243">
      <formula1>$AP$7:$AP$10</formula1>
    </dataValidation>
    <dataValidation type="list" allowBlank="1" showInputMessage="1" showErrorMessage="1" sqref="D228:D231">
      <formula1>$AZ$18:$AZ$23</formula1>
    </dataValidation>
    <dataValidation type="list" allowBlank="1" showInputMessage="1" showErrorMessage="1" sqref="A238">
      <formula1>$BD$16:$BD$30</formula1>
    </dataValidation>
  </dataValidations>
  <hyperlinks>
    <hyperlink ref="D12:H12" location="'DEFINICIÓN RIESGOS CORRUPCIÓN'!A1" display="IDENTIFICACIÓN DEL RIESGO"/>
    <hyperlink ref="J15" location="'DETERMINACIÓN DEL IMPACTO'!A1" display="IMPACTO"/>
    <hyperlink ref="I15" location="'DETERMINACIÓN DE LA PROBABILIDA'!A1" display="PROBABILIDAD"/>
    <hyperlink ref="Q15" location="'EVALUACIÓN DE LOS CONTROLES  '!A1" display="PROBABILIDAD"/>
    <hyperlink ref="R15" location="'EVALUACIÓN DE LOS CONTROLES  '!A1" display="IMPACTO"/>
  </hyperlinks>
  <printOptions horizontalCentered="1"/>
  <pageMargins left="0.23622047244094491" right="0.23622047244094491" top="0.74803149606299213" bottom="0.74803149606299213" header="0.31496062992125984" footer="0.31496062992125984"/>
  <pageSetup paperSize="9" scale="21" orientation="landscape" r:id="rId1"/>
  <rowBreaks count="7" manualBreakCount="7">
    <brk id="34" max="38" man="1"/>
    <brk id="64" max="38" man="1"/>
    <brk id="101" max="38" man="1"/>
    <brk id="152" max="38" man="1"/>
    <brk id="163" max="38" man="1"/>
    <brk id="200" max="38" man="1"/>
    <brk id="236" max="38"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19" workbookViewId="0">
      <selection activeCell="A52" sqref="A52"/>
    </sheetView>
  </sheetViews>
  <sheetFormatPr baseColWidth="10" defaultRowHeight="15" x14ac:dyDescent="0.25"/>
  <cols>
    <col min="1" max="1" width="21" customWidth="1"/>
    <col min="2" max="2" width="18" customWidth="1"/>
    <col min="3" max="3" width="14.5703125" customWidth="1"/>
    <col min="4" max="4" width="28.85546875" customWidth="1"/>
    <col min="5" max="5" width="19" customWidth="1"/>
  </cols>
  <sheetData>
    <row r="1" spans="1:5" ht="15.75" thickBot="1" x14ac:dyDescent="0.3"/>
    <row r="2" spans="1:5" x14ac:dyDescent="0.25">
      <c r="A2" s="1621" t="s">
        <v>197</v>
      </c>
      <c r="B2" s="1622"/>
      <c r="C2" s="1622"/>
      <c r="D2" s="1622"/>
      <c r="E2" s="1623"/>
    </row>
    <row r="3" spans="1:5" ht="15.75" thickBot="1" x14ac:dyDescent="0.3">
      <c r="A3" s="106" t="s">
        <v>198</v>
      </c>
      <c r="B3" s="107" t="s">
        <v>199</v>
      </c>
      <c r="C3" s="107" t="s">
        <v>200</v>
      </c>
      <c r="D3" s="107" t="s">
        <v>201</v>
      </c>
      <c r="E3" s="108" t="s">
        <v>202</v>
      </c>
    </row>
    <row r="4" spans="1:5" x14ac:dyDescent="0.25">
      <c r="A4" s="429" t="s">
        <v>203</v>
      </c>
      <c r="B4" s="430" t="s">
        <v>14</v>
      </c>
      <c r="C4" s="430" t="s">
        <v>14</v>
      </c>
      <c r="D4" s="430" t="s">
        <v>14</v>
      </c>
      <c r="E4" s="431" t="s">
        <v>14</v>
      </c>
    </row>
    <row r="5" spans="1:5" x14ac:dyDescent="0.25">
      <c r="A5" s="109" t="s">
        <v>711</v>
      </c>
      <c r="B5" s="427" t="s">
        <v>14</v>
      </c>
      <c r="C5" s="427" t="s">
        <v>14</v>
      </c>
      <c r="D5" s="427" t="s">
        <v>14</v>
      </c>
      <c r="E5" s="428" t="s">
        <v>14</v>
      </c>
    </row>
    <row r="6" spans="1:5" x14ac:dyDescent="0.25">
      <c r="A6" s="109" t="s">
        <v>712</v>
      </c>
      <c r="B6" s="427" t="s">
        <v>14</v>
      </c>
      <c r="C6" s="427" t="s">
        <v>14</v>
      </c>
      <c r="D6" s="427" t="s">
        <v>14</v>
      </c>
      <c r="E6" s="428" t="s">
        <v>14</v>
      </c>
    </row>
    <row r="7" spans="1:5" x14ac:dyDescent="0.25">
      <c r="A7" s="109" t="s">
        <v>713</v>
      </c>
      <c r="B7" s="427" t="s">
        <v>14</v>
      </c>
      <c r="C7" s="427" t="s">
        <v>14</v>
      </c>
      <c r="D7" s="427" t="s">
        <v>14</v>
      </c>
      <c r="E7" s="428" t="s">
        <v>14</v>
      </c>
    </row>
    <row r="8" spans="1:5" x14ac:dyDescent="0.25">
      <c r="A8" s="109" t="s">
        <v>714</v>
      </c>
      <c r="B8" s="427" t="s">
        <v>14</v>
      </c>
      <c r="C8" s="427" t="s">
        <v>14</v>
      </c>
      <c r="D8" s="427" t="s">
        <v>14</v>
      </c>
      <c r="E8" s="428" t="s">
        <v>14</v>
      </c>
    </row>
    <row r="9" spans="1:5" x14ac:dyDescent="0.25">
      <c r="A9" s="109" t="s">
        <v>715</v>
      </c>
      <c r="B9" s="427" t="s">
        <v>14</v>
      </c>
      <c r="C9" s="427" t="s">
        <v>14</v>
      </c>
      <c r="D9" s="427" t="s">
        <v>14</v>
      </c>
      <c r="E9" s="428" t="s">
        <v>14</v>
      </c>
    </row>
    <row r="10" spans="1:5" x14ac:dyDescent="0.25">
      <c r="A10" s="109" t="s">
        <v>716</v>
      </c>
      <c r="B10" s="427" t="s">
        <v>14</v>
      </c>
      <c r="C10" s="427" t="s">
        <v>14</v>
      </c>
      <c r="D10" s="427" t="s">
        <v>14</v>
      </c>
      <c r="E10" s="428" t="s">
        <v>14</v>
      </c>
    </row>
    <row r="11" spans="1:5" x14ac:dyDescent="0.25">
      <c r="A11" s="109" t="s">
        <v>717</v>
      </c>
      <c r="B11" s="427" t="s">
        <v>14</v>
      </c>
      <c r="C11" s="427" t="s">
        <v>14</v>
      </c>
      <c r="D11" s="427" t="s">
        <v>14</v>
      </c>
      <c r="E11" s="428" t="s">
        <v>14</v>
      </c>
    </row>
    <row r="12" spans="1:5" x14ac:dyDescent="0.25">
      <c r="A12" s="109" t="s">
        <v>718</v>
      </c>
      <c r="B12" s="427" t="s">
        <v>14</v>
      </c>
      <c r="C12" s="427" t="s">
        <v>14</v>
      </c>
      <c r="D12" s="427" t="s">
        <v>14</v>
      </c>
      <c r="E12" s="428" t="s">
        <v>14</v>
      </c>
    </row>
    <row r="13" spans="1:5" x14ac:dyDescent="0.25">
      <c r="A13" s="109" t="s">
        <v>719</v>
      </c>
      <c r="B13" s="427" t="s">
        <v>14</v>
      </c>
      <c r="C13" s="427" t="s">
        <v>14</v>
      </c>
      <c r="D13" s="427" t="s">
        <v>14</v>
      </c>
      <c r="E13" s="428" t="s">
        <v>14</v>
      </c>
    </row>
    <row r="14" spans="1:5" x14ac:dyDescent="0.25">
      <c r="A14" s="109" t="s">
        <v>720</v>
      </c>
      <c r="B14" s="427" t="s">
        <v>14</v>
      </c>
      <c r="C14" s="427" t="s">
        <v>14</v>
      </c>
      <c r="D14" s="427" t="s">
        <v>14</v>
      </c>
      <c r="E14" s="428" t="s">
        <v>14</v>
      </c>
    </row>
    <row r="15" spans="1:5" x14ac:dyDescent="0.25">
      <c r="A15" s="109" t="s">
        <v>721</v>
      </c>
      <c r="B15" s="427" t="s">
        <v>14</v>
      </c>
      <c r="C15" s="427" t="s">
        <v>14</v>
      </c>
      <c r="D15" s="427" t="s">
        <v>14</v>
      </c>
      <c r="E15" s="428" t="s">
        <v>14</v>
      </c>
    </row>
    <row r="16" spans="1:5" x14ac:dyDescent="0.25">
      <c r="A16" s="109" t="s">
        <v>722</v>
      </c>
      <c r="B16" s="427" t="s">
        <v>14</v>
      </c>
      <c r="C16" s="427" t="s">
        <v>14</v>
      </c>
      <c r="D16" s="427" t="s">
        <v>14</v>
      </c>
      <c r="E16" s="428" t="s">
        <v>14</v>
      </c>
    </row>
    <row r="17" spans="1:5" x14ac:dyDescent="0.25">
      <c r="A17" s="109" t="s">
        <v>723</v>
      </c>
      <c r="B17" s="427" t="s">
        <v>14</v>
      </c>
      <c r="C17" s="427" t="s">
        <v>14</v>
      </c>
      <c r="D17" s="427" t="s">
        <v>14</v>
      </c>
      <c r="E17" s="428" t="s">
        <v>14</v>
      </c>
    </row>
    <row r="18" spans="1:5" x14ac:dyDescent="0.25">
      <c r="A18" s="109" t="s">
        <v>724</v>
      </c>
      <c r="B18" s="427" t="s">
        <v>14</v>
      </c>
      <c r="C18" s="427" t="s">
        <v>14</v>
      </c>
      <c r="D18" s="427" t="s">
        <v>14</v>
      </c>
      <c r="E18" s="428" t="s">
        <v>14</v>
      </c>
    </row>
    <row r="19" spans="1:5" x14ac:dyDescent="0.25">
      <c r="A19" s="109" t="s">
        <v>725</v>
      </c>
      <c r="B19" s="427" t="s">
        <v>14</v>
      </c>
      <c r="C19" s="427" t="s">
        <v>14</v>
      </c>
      <c r="D19" s="427" t="s">
        <v>14</v>
      </c>
      <c r="E19" s="428" t="s">
        <v>14</v>
      </c>
    </row>
    <row r="20" spans="1:5" x14ac:dyDescent="0.25">
      <c r="A20" s="109" t="s">
        <v>726</v>
      </c>
      <c r="B20" s="427" t="s">
        <v>14</v>
      </c>
      <c r="C20" s="427" t="s">
        <v>14</v>
      </c>
      <c r="D20" s="427" t="s">
        <v>14</v>
      </c>
      <c r="E20" s="428" t="s">
        <v>14</v>
      </c>
    </row>
    <row r="21" spans="1:5" x14ac:dyDescent="0.25">
      <c r="A21" s="109" t="s">
        <v>727</v>
      </c>
      <c r="B21" s="427" t="s">
        <v>14</v>
      </c>
      <c r="C21" s="427" t="s">
        <v>14</v>
      </c>
      <c r="D21" s="427" t="s">
        <v>14</v>
      </c>
      <c r="E21" s="428" t="s">
        <v>14</v>
      </c>
    </row>
    <row r="22" spans="1:5" x14ac:dyDescent="0.25">
      <c r="A22" s="109" t="s">
        <v>728</v>
      </c>
      <c r="B22" s="427" t="s">
        <v>14</v>
      </c>
      <c r="C22" s="427" t="s">
        <v>14</v>
      </c>
      <c r="D22" s="427" t="s">
        <v>14</v>
      </c>
      <c r="E22" s="428" t="s">
        <v>14</v>
      </c>
    </row>
    <row r="23" spans="1:5" x14ac:dyDescent="0.25">
      <c r="A23" s="109" t="s">
        <v>729</v>
      </c>
      <c r="B23" s="427" t="s">
        <v>14</v>
      </c>
      <c r="C23" s="427" t="s">
        <v>14</v>
      </c>
      <c r="D23" s="427" t="s">
        <v>14</v>
      </c>
      <c r="E23" s="428" t="s">
        <v>14</v>
      </c>
    </row>
    <row r="24" spans="1:5" x14ac:dyDescent="0.25">
      <c r="A24" s="109" t="s">
        <v>730</v>
      </c>
      <c r="B24" s="427" t="s">
        <v>14</v>
      </c>
      <c r="C24" s="427" t="s">
        <v>14</v>
      </c>
      <c r="D24" s="427" t="s">
        <v>14</v>
      </c>
      <c r="E24" s="428" t="s">
        <v>14</v>
      </c>
    </row>
    <row r="25" spans="1:5" x14ac:dyDescent="0.25">
      <c r="A25" s="109" t="s">
        <v>731</v>
      </c>
      <c r="B25" s="427" t="s">
        <v>14</v>
      </c>
      <c r="C25" s="427" t="s">
        <v>14</v>
      </c>
      <c r="D25" s="427" t="s">
        <v>14</v>
      </c>
      <c r="E25" s="428" t="s">
        <v>14</v>
      </c>
    </row>
    <row r="26" spans="1:5" x14ac:dyDescent="0.25">
      <c r="A26" s="109" t="s">
        <v>732</v>
      </c>
      <c r="B26" s="427" t="s">
        <v>14</v>
      </c>
      <c r="C26" s="427" t="s">
        <v>14</v>
      </c>
      <c r="D26" s="427" t="s">
        <v>14</v>
      </c>
      <c r="E26" s="428" t="s">
        <v>14</v>
      </c>
    </row>
    <row r="27" spans="1:5" x14ac:dyDescent="0.25">
      <c r="A27" s="109" t="s">
        <v>733</v>
      </c>
      <c r="B27" s="427" t="s">
        <v>14</v>
      </c>
      <c r="C27" s="427" t="s">
        <v>14</v>
      </c>
      <c r="D27" s="427" t="s">
        <v>14</v>
      </c>
      <c r="E27" s="428" t="s">
        <v>14</v>
      </c>
    </row>
    <row r="28" spans="1:5" x14ac:dyDescent="0.25">
      <c r="A28" s="109" t="s">
        <v>734</v>
      </c>
      <c r="B28" s="427" t="s">
        <v>14</v>
      </c>
      <c r="C28" s="427" t="s">
        <v>14</v>
      </c>
      <c r="D28" s="427" t="s">
        <v>14</v>
      </c>
      <c r="E28" s="428" t="s">
        <v>14</v>
      </c>
    </row>
    <row r="29" spans="1:5" x14ac:dyDescent="0.25">
      <c r="A29" s="109" t="s">
        <v>735</v>
      </c>
      <c r="B29" s="427" t="s">
        <v>14</v>
      </c>
      <c r="C29" s="427" t="s">
        <v>14</v>
      </c>
      <c r="D29" s="427" t="s">
        <v>14</v>
      </c>
      <c r="E29" s="428" t="s">
        <v>14</v>
      </c>
    </row>
    <row r="30" spans="1:5" x14ac:dyDescent="0.25">
      <c r="A30" s="109" t="s">
        <v>736</v>
      </c>
      <c r="B30" s="427" t="s">
        <v>14</v>
      </c>
      <c r="C30" s="427" t="s">
        <v>14</v>
      </c>
      <c r="D30" s="427" t="s">
        <v>14</v>
      </c>
      <c r="E30" s="428" t="s">
        <v>14</v>
      </c>
    </row>
    <row r="31" spans="1:5" x14ac:dyDescent="0.25">
      <c r="A31" s="109" t="s">
        <v>737</v>
      </c>
      <c r="B31" s="427" t="s">
        <v>14</v>
      </c>
      <c r="C31" s="427" t="s">
        <v>14</v>
      </c>
      <c r="D31" s="427" t="s">
        <v>14</v>
      </c>
      <c r="E31" s="428" t="s">
        <v>14</v>
      </c>
    </row>
    <row r="32" spans="1:5" x14ac:dyDescent="0.25">
      <c r="A32" s="109" t="s">
        <v>738</v>
      </c>
      <c r="B32" s="427" t="s">
        <v>14</v>
      </c>
      <c r="C32" s="427" t="s">
        <v>14</v>
      </c>
      <c r="D32" s="427" t="s">
        <v>14</v>
      </c>
      <c r="E32" s="428" t="s">
        <v>14</v>
      </c>
    </row>
    <row r="33" spans="1:5" x14ac:dyDescent="0.25">
      <c r="A33" s="109" t="s">
        <v>739</v>
      </c>
      <c r="B33" s="427" t="s">
        <v>14</v>
      </c>
      <c r="C33" s="427" t="s">
        <v>14</v>
      </c>
      <c r="D33" s="427" t="s">
        <v>14</v>
      </c>
      <c r="E33" s="428" t="s">
        <v>14</v>
      </c>
    </row>
    <row r="34" spans="1:5" x14ac:dyDescent="0.25">
      <c r="A34" s="109" t="s">
        <v>740</v>
      </c>
      <c r="B34" s="427" t="s">
        <v>14</v>
      </c>
      <c r="C34" s="427" t="s">
        <v>14</v>
      </c>
      <c r="D34" s="427" t="s">
        <v>14</v>
      </c>
      <c r="E34" s="428" t="s">
        <v>14</v>
      </c>
    </row>
    <row r="35" spans="1:5" x14ac:dyDescent="0.25">
      <c r="A35" s="109" t="s">
        <v>741</v>
      </c>
      <c r="B35" s="427" t="s">
        <v>14</v>
      </c>
      <c r="C35" s="427" t="s">
        <v>14</v>
      </c>
      <c r="D35" s="427" t="s">
        <v>14</v>
      </c>
      <c r="E35" s="428" t="s">
        <v>14</v>
      </c>
    </row>
    <row r="36" spans="1:5" x14ac:dyDescent="0.25">
      <c r="A36" s="109" t="s">
        <v>742</v>
      </c>
      <c r="B36" s="427" t="s">
        <v>14</v>
      </c>
      <c r="C36" s="427" t="s">
        <v>14</v>
      </c>
      <c r="D36" s="427" t="s">
        <v>14</v>
      </c>
      <c r="E36" s="428" t="s">
        <v>14</v>
      </c>
    </row>
    <row r="37" spans="1:5" x14ac:dyDescent="0.25">
      <c r="A37" s="109" t="s">
        <v>743</v>
      </c>
      <c r="B37" s="427" t="s">
        <v>14</v>
      </c>
      <c r="C37" s="427" t="s">
        <v>14</v>
      </c>
      <c r="D37" s="427" t="s">
        <v>14</v>
      </c>
      <c r="E37" s="428" t="s">
        <v>14</v>
      </c>
    </row>
    <row r="38" spans="1:5" x14ac:dyDescent="0.25">
      <c r="A38" s="109" t="s">
        <v>744</v>
      </c>
      <c r="B38" s="427" t="s">
        <v>14</v>
      </c>
      <c r="C38" s="427" t="s">
        <v>14</v>
      </c>
      <c r="D38" s="427" t="s">
        <v>14</v>
      </c>
      <c r="E38" s="428" t="s">
        <v>14</v>
      </c>
    </row>
    <row r="39" spans="1:5" x14ac:dyDescent="0.25">
      <c r="A39" s="109" t="s">
        <v>745</v>
      </c>
      <c r="B39" s="427" t="s">
        <v>14</v>
      </c>
      <c r="C39" s="427" t="s">
        <v>14</v>
      </c>
      <c r="D39" s="427" t="s">
        <v>14</v>
      </c>
      <c r="E39" s="428" t="s">
        <v>14</v>
      </c>
    </row>
    <row r="40" spans="1:5" x14ac:dyDescent="0.25">
      <c r="A40" s="109" t="s">
        <v>746</v>
      </c>
      <c r="B40" s="427" t="s">
        <v>14</v>
      </c>
      <c r="C40" s="427" t="s">
        <v>14</v>
      </c>
      <c r="D40" s="427" t="s">
        <v>14</v>
      </c>
      <c r="E40" s="428" t="s">
        <v>14</v>
      </c>
    </row>
    <row r="41" spans="1:5" x14ac:dyDescent="0.25">
      <c r="A41" s="109" t="s">
        <v>747</v>
      </c>
      <c r="B41" s="427" t="s">
        <v>14</v>
      </c>
      <c r="C41" s="427" t="s">
        <v>14</v>
      </c>
      <c r="D41" s="427" t="s">
        <v>14</v>
      </c>
      <c r="E41" s="428" t="s">
        <v>14</v>
      </c>
    </row>
    <row r="42" spans="1:5" x14ac:dyDescent="0.25">
      <c r="A42" s="109" t="s">
        <v>748</v>
      </c>
      <c r="B42" s="427" t="s">
        <v>14</v>
      </c>
      <c r="C42" s="427" t="s">
        <v>14</v>
      </c>
      <c r="D42" s="427" t="s">
        <v>14</v>
      </c>
      <c r="E42" s="428" t="s">
        <v>14</v>
      </c>
    </row>
    <row r="43" spans="1:5" x14ac:dyDescent="0.25">
      <c r="A43" s="109" t="s">
        <v>749</v>
      </c>
      <c r="B43" s="427" t="s">
        <v>14</v>
      </c>
      <c r="C43" s="427" t="s">
        <v>14</v>
      </c>
      <c r="D43" s="427" t="s">
        <v>14</v>
      </c>
      <c r="E43" s="428" t="s">
        <v>14</v>
      </c>
    </row>
    <row r="44" spans="1:5" x14ac:dyDescent="0.25">
      <c r="A44" s="109" t="s">
        <v>750</v>
      </c>
      <c r="B44" s="427" t="s">
        <v>14</v>
      </c>
      <c r="C44" s="427" t="s">
        <v>14</v>
      </c>
      <c r="D44" s="427" t="s">
        <v>14</v>
      </c>
      <c r="E44" s="428" t="s">
        <v>14</v>
      </c>
    </row>
    <row r="45" spans="1:5" x14ac:dyDescent="0.25">
      <c r="A45" s="109" t="s">
        <v>751</v>
      </c>
      <c r="B45" s="427" t="s">
        <v>14</v>
      </c>
      <c r="C45" s="427" t="s">
        <v>14</v>
      </c>
      <c r="D45" s="427" t="s">
        <v>14</v>
      </c>
      <c r="E45" s="428" t="s">
        <v>14</v>
      </c>
    </row>
    <row r="46" spans="1:5" x14ac:dyDescent="0.25">
      <c r="A46" s="109" t="s">
        <v>752</v>
      </c>
      <c r="B46" s="427" t="s">
        <v>14</v>
      </c>
      <c r="C46" s="427" t="s">
        <v>14</v>
      </c>
      <c r="D46" s="427" t="s">
        <v>14</v>
      </c>
      <c r="E46" s="428" t="s">
        <v>14</v>
      </c>
    </row>
    <row r="47" spans="1:5" x14ac:dyDescent="0.25">
      <c r="A47" s="109" t="s">
        <v>753</v>
      </c>
      <c r="B47" s="427" t="s">
        <v>14</v>
      </c>
      <c r="C47" s="427" t="s">
        <v>14</v>
      </c>
      <c r="D47" s="427" t="s">
        <v>14</v>
      </c>
      <c r="E47" s="428" t="s">
        <v>14</v>
      </c>
    </row>
    <row r="48" spans="1:5" x14ac:dyDescent="0.25">
      <c r="A48" s="109" t="s">
        <v>754</v>
      </c>
      <c r="B48" s="427" t="s">
        <v>14</v>
      </c>
      <c r="C48" s="427" t="s">
        <v>14</v>
      </c>
      <c r="D48" s="427" t="s">
        <v>14</v>
      </c>
      <c r="E48" s="428" t="s">
        <v>14</v>
      </c>
    </row>
    <row r="49" spans="1:5" x14ac:dyDescent="0.25">
      <c r="A49" s="109" t="s">
        <v>755</v>
      </c>
      <c r="B49" s="427" t="s">
        <v>14</v>
      </c>
      <c r="C49" s="427" t="s">
        <v>14</v>
      </c>
      <c r="D49" s="427" t="s">
        <v>14</v>
      </c>
      <c r="E49" s="428" t="s">
        <v>14</v>
      </c>
    </row>
    <row r="50" spans="1:5" x14ac:dyDescent="0.25">
      <c r="A50" s="109" t="s">
        <v>756</v>
      </c>
      <c r="B50" s="427" t="s">
        <v>14</v>
      </c>
      <c r="C50" s="427" t="s">
        <v>14</v>
      </c>
      <c r="D50" s="427" t="s">
        <v>14</v>
      </c>
      <c r="E50" s="428" t="s">
        <v>14</v>
      </c>
    </row>
    <row r="51" spans="1:5" x14ac:dyDescent="0.25">
      <c r="A51" s="109" t="s">
        <v>757</v>
      </c>
      <c r="B51" s="427" t="s">
        <v>14</v>
      </c>
      <c r="C51" s="427" t="s">
        <v>14</v>
      </c>
      <c r="D51" s="427" t="s">
        <v>14</v>
      </c>
      <c r="E51" s="428" t="s">
        <v>14</v>
      </c>
    </row>
    <row r="52" spans="1:5" ht="15.75" thickBot="1" x14ac:dyDescent="0.3">
      <c r="A52" s="432" t="s">
        <v>758</v>
      </c>
      <c r="B52" s="433" t="s">
        <v>14</v>
      </c>
      <c r="C52" s="433" t="s">
        <v>14</v>
      </c>
      <c r="D52" s="433" t="s">
        <v>14</v>
      </c>
      <c r="E52" s="434" t="s">
        <v>14</v>
      </c>
    </row>
    <row r="53" spans="1:5" ht="15.75" thickBot="1" x14ac:dyDescent="0.3"/>
    <row r="54" spans="1:5" ht="16.5" thickBot="1" x14ac:dyDescent="0.3">
      <c r="A54" s="1624" t="s">
        <v>204</v>
      </c>
      <c r="B54" s="1625"/>
      <c r="C54" s="1625"/>
      <c r="D54" s="1625"/>
      <c r="E54" s="1626"/>
    </row>
    <row r="66" spans="3:3" x14ac:dyDescent="0.25">
      <c r="C66" s="110"/>
    </row>
  </sheetData>
  <mergeCells count="2">
    <mergeCell ref="A2:E2"/>
    <mergeCell ref="A54:E5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19"/>
  <sheetViews>
    <sheetView zoomScale="120" zoomScaleNormal="120" zoomScaleSheetLayoutView="100" workbookViewId="0">
      <selection activeCell="D4" sqref="D4"/>
    </sheetView>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1628" t="s">
        <v>41</v>
      </c>
      <c r="C2" s="1629"/>
      <c r="D2" s="1629"/>
      <c r="E2" s="1630"/>
    </row>
    <row r="3" spans="2:5" s="5" customFormat="1" ht="24" customHeight="1" thickBot="1" x14ac:dyDescent="0.3">
      <c r="B3" s="20" t="s">
        <v>19</v>
      </c>
      <c r="C3" s="20" t="s">
        <v>20</v>
      </c>
      <c r="D3" s="20" t="s">
        <v>34</v>
      </c>
      <c r="E3" s="20" t="s">
        <v>22</v>
      </c>
    </row>
    <row r="4" spans="2:5" s="5" customFormat="1" ht="26.25" customHeight="1" x14ac:dyDescent="0.25">
      <c r="B4" s="29">
        <v>1</v>
      </c>
      <c r="C4" s="38" t="s">
        <v>74</v>
      </c>
      <c r="D4" s="35" t="s">
        <v>40</v>
      </c>
      <c r="E4" s="32" t="s">
        <v>76</v>
      </c>
    </row>
    <row r="5" spans="2:5" s="5" customFormat="1" ht="13.5" customHeight="1" x14ac:dyDescent="0.25">
      <c r="B5" s="30">
        <v>2</v>
      </c>
      <c r="C5" s="39" t="s">
        <v>23</v>
      </c>
      <c r="D5" s="36" t="s">
        <v>75</v>
      </c>
      <c r="E5" s="33" t="s">
        <v>78</v>
      </c>
    </row>
    <row r="6" spans="2:5" s="5" customFormat="1" ht="12" customHeight="1" x14ac:dyDescent="0.25">
      <c r="B6" s="30">
        <v>3</v>
      </c>
      <c r="C6" s="39" t="s">
        <v>24</v>
      </c>
      <c r="D6" s="36" t="s">
        <v>77</v>
      </c>
      <c r="E6" s="33" t="s">
        <v>79</v>
      </c>
    </row>
    <row r="7" spans="2:5" s="5" customFormat="1" ht="13.5" customHeight="1" x14ac:dyDescent="0.25">
      <c r="B7" s="30">
        <v>4</v>
      </c>
      <c r="C7" s="39" t="s">
        <v>25</v>
      </c>
      <c r="D7" s="36" t="s">
        <v>80</v>
      </c>
      <c r="E7" s="33" t="s">
        <v>81</v>
      </c>
    </row>
    <row r="8" spans="2:5" s="5" customFormat="1" ht="12.75" customHeight="1" thickBot="1" x14ac:dyDescent="0.3">
      <c r="B8" s="31">
        <v>5</v>
      </c>
      <c r="C8" s="40" t="s">
        <v>26</v>
      </c>
      <c r="D8" s="37" t="s">
        <v>82</v>
      </c>
      <c r="E8" s="34" t="s">
        <v>83</v>
      </c>
    </row>
    <row r="9" spans="2:5" s="5" customFormat="1" ht="30.75" customHeight="1" x14ac:dyDescent="0.25"/>
    <row r="10" spans="2:5" s="5" customFormat="1" x14ac:dyDescent="0.25">
      <c r="B10" s="1627"/>
      <c r="C10" s="1627"/>
      <c r="D10" s="1627"/>
      <c r="E10" s="1627"/>
    </row>
    <row r="11" spans="2:5" s="5" customFormat="1" x14ac:dyDescent="0.25">
      <c r="B11" s="1627"/>
      <c r="C11" s="1627"/>
      <c r="D11" s="1627"/>
      <c r="E11" s="1627"/>
    </row>
    <row r="12" spans="2:5" s="5" customFormat="1" x14ac:dyDescent="0.25">
      <c r="B12" s="1627"/>
      <c r="C12" s="1627"/>
      <c r="D12" s="1627"/>
      <c r="E12" s="1627"/>
    </row>
    <row r="13" spans="2:5" s="5" customFormat="1" x14ac:dyDescent="0.25">
      <c r="D13" s="95"/>
    </row>
    <row r="14" spans="2:5" s="5" customFormat="1" x14ac:dyDescent="0.25"/>
    <row r="15" spans="2:5" s="5" customFormat="1" x14ac:dyDescent="0.25"/>
    <row r="16" spans="2:5" s="5" customFormat="1" x14ac:dyDescent="0.25"/>
    <row r="17" s="5" customFormat="1" x14ac:dyDescent="0.25"/>
    <row r="18" s="5" customFormat="1" x14ac:dyDescent="0.25"/>
    <row r="19" s="5" customFormat="1" x14ac:dyDescent="0.25"/>
  </sheetData>
  <mergeCells count="2">
    <mergeCell ref="B10:E12"/>
    <mergeCell ref="B2:E2"/>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election activeCell="E13" sqref="E13"/>
    </sheetView>
  </sheetViews>
  <sheetFormatPr baseColWidth="10" defaultRowHeight="15" x14ac:dyDescent="0.25"/>
  <cols>
    <col min="1" max="1" width="0" hidden="1" customWidth="1"/>
    <col min="2" max="2" width="18" bestFit="1" customWidth="1"/>
    <col min="3" max="3" width="16.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1639" t="s">
        <v>62</v>
      </c>
      <c r="C3" s="1640"/>
      <c r="D3" s="1640"/>
      <c r="E3" s="1640"/>
      <c r="F3" s="1640"/>
      <c r="G3" s="1640"/>
      <c r="H3" s="1640"/>
      <c r="I3" s="1640"/>
      <c r="J3" s="1640"/>
      <c r="K3" s="1640"/>
      <c r="L3" s="1640"/>
    </row>
    <row r="4" spans="1:12" x14ac:dyDescent="0.25">
      <c r="A4" s="5"/>
      <c r="B4" s="1639"/>
      <c r="C4" s="1640"/>
      <c r="D4" s="1640"/>
      <c r="E4" s="1640"/>
      <c r="F4" s="1640"/>
      <c r="G4" s="1640"/>
      <c r="H4" s="1640"/>
      <c r="I4" s="1640"/>
      <c r="J4" s="1640"/>
      <c r="K4" s="1640"/>
      <c r="L4" s="1640"/>
    </row>
    <row r="5" spans="1:12" x14ac:dyDescent="0.25">
      <c r="A5" s="5"/>
      <c r="B5" s="6"/>
      <c r="C5" s="6"/>
      <c r="D5" s="6"/>
      <c r="E5" s="7"/>
      <c r="F5" s="7"/>
    </row>
    <row r="6" spans="1:12" ht="18" customHeight="1" x14ac:dyDescent="0.25">
      <c r="A6" s="5"/>
      <c r="B6" s="1641" t="s">
        <v>46</v>
      </c>
      <c r="C6" s="1642"/>
      <c r="D6" s="1642"/>
      <c r="E6" s="1642"/>
      <c r="F6" s="1643"/>
    </row>
    <row r="7" spans="1:12" ht="25.5" customHeight="1" x14ac:dyDescent="0.25">
      <c r="A7" s="5"/>
      <c r="B7" s="17" t="s">
        <v>3</v>
      </c>
      <c r="C7" s="2" t="s">
        <v>48</v>
      </c>
      <c r="D7" s="1644" t="s">
        <v>49</v>
      </c>
      <c r="E7" s="1645"/>
      <c r="F7" s="1646"/>
    </row>
    <row r="8" spans="1:12" ht="25.5" customHeight="1" x14ac:dyDescent="0.25">
      <c r="A8" s="5"/>
      <c r="B8" s="17"/>
      <c r="C8" s="2"/>
      <c r="D8" s="2" t="s">
        <v>113</v>
      </c>
      <c r="E8" s="2" t="s">
        <v>114</v>
      </c>
      <c r="F8" s="2" t="s">
        <v>115</v>
      </c>
    </row>
    <row r="9" spans="1:12" ht="21.75" customHeight="1" x14ac:dyDescent="0.25">
      <c r="B9" s="17"/>
      <c r="C9" s="1" t="s">
        <v>8</v>
      </c>
      <c r="D9" s="1">
        <v>1</v>
      </c>
      <c r="E9" s="1">
        <v>2</v>
      </c>
      <c r="F9" s="1">
        <v>3</v>
      </c>
    </row>
    <row r="10" spans="1:12" ht="39" customHeight="1" x14ac:dyDescent="0.25">
      <c r="A10" s="1">
        <v>1</v>
      </c>
      <c r="B10" s="70" t="s">
        <v>30</v>
      </c>
      <c r="C10" s="71">
        <v>5</v>
      </c>
      <c r="D10" s="98" t="s">
        <v>51</v>
      </c>
      <c r="E10" s="72" t="s">
        <v>58</v>
      </c>
      <c r="F10" s="73" t="s">
        <v>61</v>
      </c>
      <c r="I10" s="1647" t="s">
        <v>18</v>
      </c>
      <c r="J10" s="1647"/>
      <c r="K10" s="1647"/>
    </row>
    <row r="11" spans="1:12" ht="39" customHeight="1" x14ac:dyDescent="0.25">
      <c r="A11" s="1">
        <v>2</v>
      </c>
      <c r="B11" s="70" t="s">
        <v>13</v>
      </c>
      <c r="C11" s="71">
        <v>4</v>
      </c>
      <c r="D11" s="98" t="s">
        <v>52</v>
      </c>
      <c r="E11" s="72" t="s">
        <v>56</v>
      </c>
      <c r="F11" s="73" t="s">
        <v>60</v>
      </c>
      <c r="I11" s="1637" t="s">
        <v>17</v>
      </c>
      <c r="J11" s="1637"/>
      <c r="K11" s="1637"/>
    </row>
    <row r="12" spans="1:12" ht="39" customHeight="1" x14ac:dyDescent="0.25">
      <c r="A12" s="1">
        <v>3</v>
      </c>
      <c r="B12" s="70" t="s">
        <v>29</v>
      </c>
      <c r="C12" s="71">
        <v>3</v>
      </c>
      <c r="D12" s="98" t="s">
        <v>53</v>
      </c>
      <c r="E12" s="72" t="s">
        <v>57</v>
      </c>
      <c r="F12" s="73" t="s">
        <v>59</v>
      </c>
      <c r="I12" s="1638" t="s">
        <v>16</v>
      </c>
      <c r="J12" s="1638"/>
      <c r="K12" s="1638"/>
    </row>
    <row r="13" spans="1:12" ht="39" customHeight="1" x14ac:dyDescent="0.25">
      <c r="A13" s="1">
        <v>4</v>
      </c>
      <c r="B13" s="70" t="s">
        <v>12</v>
      </c>
      <c r="C13" s="71">
        <v>2</v>
      </c>
      <c r="D13" s="100" t="s">
        <v>54</v>
      </c>
      <c r="E13" s="98" t="s">
        <v>52</v>
      </c>
      <c r="F13" s="72" t="s">
        <v>56</v>
      </c>
      <c r="I13" s="1648" t="s">
        <v>15</v>
      </c>
      <c r="J13" s="1648"/>
      <c r="K13" s="1648"/>
    </row>
    <row r="14" spans="1:12" ht="39" customHeight="1" thickBot="1" x14ac:dyDescent="0.3">
      <c r="A14" s="1">
        <v>5</v>
      </c>
      <c r="B14" s="70" t="s">
        <v>47</v>
      </c>
      <c r="C14" s="71">
        <v>1</v>
      </c>
      <c r="D14" s="99" t="s">
        <v>55</v>
      </c>
      <c r="E14" s="100" t="s">
        <v>54</v>
      </c>
      <c r="F14" s="98" t="s">
        <v>52</v>
      </c>
    </row>
    <row r="15" spans="1:12" ht="21" customHeight="1" thickBot="1" x14ac:dyDescent="0.35">
      <c r="A15" s="5"/>
      <c r="B15" s="1633" t="s">
        <v>4</v>
      </c>
      <c r="C15" s="1634"/>
      <c r="D15" s="50" t="s">
        <v>7</v>
      </c>
      <c r="E15" s="51" t="s">
        <v>27</v>
      </c>
      <c r="F15" s="52" t="s">
        <v>50</v>
      </c>
    </row>
    <row r="16" spans="1:12" ht="15" customHeight="1" thickBot="1" x14ac:dyDescent="0.3">
      <c r="A16" s="5"/>
      <c r="B16" s="1635" t="s">
        <v>48</v>
      </c>
      <c r="C16" s="1636"/>
      <c r="D16" s="47">
        <v>5</v>
      </c>
      <c r="E16" s="48">
        <v>10</v>
      </c>
      <c r="F16" s="49">
        <v>20</v>
      </c>
    </row>
    <row r="17" spans="1:6" ht="15" customHeight="1" x14ac:dyDescent="0.25">
      <c r="A17" s="5"/>
      <c r="B17" s="46"/>
      <c r="C17" s="46"/>
      <c r="D17" s="46"/>
      <c r="E17" s="46"/>
      <c r="F17" s="46"/>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3">
        <v>53</v>
      </c>
      <c r="E27" s="23" t="s">
        <v>116</v>
      </c>
    </row>
    <row r="28" spans="1:6" s="5" customFormat="1" x14ac:dyDescent="0.25">
      <c r="D28" s="23">
        <v>43</v>
      </c>
      <c r="E28" s="23" t="s">
        <v>116</v>
      </c>
    </row>
    <row r="29" spans="1:6" s="5" customFormat="1" x14ac:dyDescent="0.25">
      <c r="D29" s="23">
        <v>33</v>
      </c>
      <c r="E29" s="23" t="s">
        <v>116</v>
      </c>
    </row>
    <row r="30" spans="1:6" s="5" customFormat="1" x14ac:dyDescent="0.25">
      <c r="D30" s="103">
        <v>52</v>
      </c>
      <c r="E30" s="74" t="s">
        <v>108</v>
      </c>
    </row>
    <row r="31" spans="1:6" s="5" customFormat="1" x14ac:dyDescent="0.25">
      <c r="D31" s="103">
        <v>42</v>
      </c>
      <c r="E31" s="74" t="s">
        <v>108</v>
      </c>
    </row>
    <row r="32" spans="1:6" s="5" customFormat="1" x14ac:dyDescent="0.25">
      <c r="D32" s="103">
        <v>32</v>
      </c>
      <c r="E32" s="74" t="s">
        <v>108</v>
      </c>
    </row>
    <row r="33" spans="4:5" s="5" customFormat="1" x14ac:dyDescent="0.25">
      <c r="D33" s="103">
        <v>23</v>
      </c>
      <c r="E33" s="74" t="s">
        <v>108</v>
      </c>
    </row>
    <row r="34" spans="4:5" s="5" customFormat="1" x14ac:dyDescent="0.25">
      <c r="D34" s="101">
        <v>51</v>
      </c>
      <c r="E34" s="101" t="s">
        <v>35</v>
      </c>
    </row>
    <row r="35" spans="4:5" s="5" customFormat="1" x14ac:dyDescent="0.25">
      <c r="D35" s="75">
        <v>41</v>
      </c>
      <c r="E35" s="101" t="s">
        <v>35</v>
      </c>
    </row>
    <row r="36" spans="4:5" s="5" customFormat="1" x14ac:dyDescent="0.25">
      <c r="D36" s="75">
        <v>31</v>
      </c>
      <c r="E36" s="101" t="s">
        <v>35</v>
      </c>
    </row>
    <row r="37" spans="4:5" s="5" customFormat="1" x14ac:dyDescent="0.25">
      <c r="D37" s="75">
        <v>22</v>
      </c>
      <c r="E37" s="101" t="s">
        <v>35</v>
      </c>
    </row>
    <row r="38" spans="4:5" s="5" customFormat="1" x14ac:dyDescent="0.25">
      <c r="D38" s="75">
        <v>13</v>
      </c>
      <c r="E38" s="101" t="s">
        <v>35</v>
      </c>
    </row>
    <row r="39" spans="4:5" s="5" customFormat="1" x14ac:dyDescent="0.25">
      <c r="D39" s="102">
        <v>21</v>
      </c>
      <c r="E39" s="102" t="s">
        <v>10</v>
      </c>
    </row>
    <row r="40" spans="4:5" s="5" customFormat="1" x14ac:dyDescent="0.25">
      <c r="D40" s="102">
        <v>11</v>
      </c>
      <c r="E40" s="102" t="s">
        <v>10</v>
      </c>
    </row>
    <row r="41" spans="4:5" s="5" customFormat="1" x14ac:dyDescent="0.25">
      <c r="D41" s="102">
        <v>12</v>
      </c>
      <c r="E41" s="102"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1632" t="s">
        <v>9</v>
      </c>
      <c r="G88" s="1632"/>
    </row>
    <row r="89" spans="1:7" ht="42.75" customHeight="1" x14ac:dyDescent="0.25">
      <c r="A89" s="5"/>
      <c r="B89" s="5"/>
      <c r="C89" s="3" t="s">
        <v>10</v>
      </c>
      <c r="D89" s="5"/>
      <c r="E89" s="13" t="s">
        <v>10</v>
      </c>
      <c r="F89" s="1631" t="s">
        <v>11</v>
      </c>
      <c r="G89" s="1631"/>
    </row>
    <row r="90" spans="1:7" ht="42.75" customHeight="1" x14ac:dyDescent="0.25">
      <c r="A90" s="5"/>
      <c r="B90" s="5"/>
      <c r="C90" s="3" t="s">
        <v>10</v>
      </c>
      <c r="D90" s="5"/>
      <c r="E90" s="14" t="s">
        <v>35</v>
      </c>
      <c r="F90" s="1631" t="s">
        <v>42</v>
      </c>
      <c r="G90" s="1631"/>
    </row>
    <row r="91" spans="1:7" ht="78" customHeight="1" x14ac:dyDescent="0.25">
      <c r="A91" s="5"/>
      <c r="B91" s="5"/>
      <c r="C91" s="4" t="s">
        <v>35</v>
      </c>
      <c r="D91" s="5"/>
      <c r="E91" s="15" t="s">
        <v>36</v>
      </c>
      <c r="F91" s="1631" t="s">
        <v>43</v>
      </c>
      <c r="G91" s="1631"/>
    </row>
    <row r="92" spans="1:7" ht="75.75" customHeight="1" x14ac:dyDescent="0.25">
      <c r="A92" s="5"/>
      <c r="B92" s="5"/>
      <c r="C92" s="4" t="s">
        <v>35</v>
      </c>
      <c r="D92" s="5"/>
      <c r="E92" s="16" t="s">
        <v>37</v>
      </c>
      <c r="F92" s="1631" t="s">
        <v>43</v>
      </c>
      <c r="G92" s="1631"/>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B15:C15"/>
    <mergeCell ref="B16:C16"/>
    <mergeCell ref="I11:K11"/>
    <mergeCell ref="I12:K12"/>
    <mergeCell ref="B3:L4"/>
    <mergeCell ref="B6:F6"/>
    <mergeCell ref="D7:F7"/>
    <mergeCell ref="I10:K10"/>
    <mergeCell ref="I13:K13"/>
    <mergeCell ref="F92:G92"/>
    <mergeCell ref="F88:G88"/>
    <mergeCell ref="F89:G89"/>
    <mergeCell ref="F90:G90"/>
    <mergeCell ref="F91:G91"/>
  </mergeCells>
  <pageMargins left="0.7" right="0.7" top="0.75" bottom="0.75" header="0.3" footer="0.3"/>
  <pageSetup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X39"/>
  <sheetViews>
    <sheetView topLeftCell="CB1" zoomScale="80" zoomScaleNormal="80" workbookViewId="0">
      <selection activeCell="CV30" sqref="CV30"/>
    </sheetView>
  </sheetViews>
  <sheetFormatPr baseColWidth="10" defaultRowHeight="15" x14ac:dyDescent="0.25"/>
  <cols>
    <col min="1" max="1" width="7.28515625" customWidth="1"/>
    <col min="2" max="2" width="29.7109375" customWidth="1"/>
    <col min="3" max="3" width="26.7109375" customWidth="1"/>
    <col min="4" max="4" width="15.85546875" customWidth="1"/>
    <col min="5" max="5" width="6" customWidth="1"/>
    <col min="6" max="6" width="5.5703125" customWidth="1"/>
    <col min="7" max="7" width="5.85546875" customWidth="1"/>
    <col min="8" max="8" width="5.42578125" customWidth="1"/>
    <col min="9" max="9" width="6" customWidth="1"/>
    <col min="10" max="10" width="6.140625" customWidth="1"/>
    <col min="11" max="12" width="6" customWidth="1"/>
    <col min="13" max="13" width="5.42578125" customWidth="1"/>
    <col min="14" max="15" width="5.7109375" customWidth="1"/>
    <col min="16" max="16" width="5.5703125" customWidth="1"/>
    <col min="17" max="17" width="5.85546875" customWidth="1"/>
    <col min="18" max="19" width="5.5703125" customWidth="1"/>
    <col min="20" max="20" width="5.85546875" customWidth="1"/>
    <col min="21" max="22" width="5.7109375" customWidth="1"/>
    <col min="23" max="23" width="6.28515625" customWidth="1"/>
    <col min="24" max="24" width="6" customWidth="1"/>
    <col min="25" max="25" width="5.85546875" customWidth="1"/>
    <col min="26" max="26" width="5.5703125" customWidth="1"/>
    <col min="27" max="27" width="5.7109375" customWidth="1"/>
    <col min="28" max="28" width="6.7109375" customWidth="1"/>
    <col min="29" max="29" width="6.28515625" customWidth="1"/>
    <col min="30" max="30" width="6" customWidth="1"/>
    <col min="31" max="32" width="6.28515625" customWidth="1"/>
    <col min="33" max="33" width="6" customWidth="1"/>
    <col min="34" max="34" width="5.7109375" customWidth="1"/>
    <col min="35" max="35" width="6.140625" customWidth="1"/>
    <col min="36" max="36" width="5.7109375" customWidth="1"/>
    <col min="37" max="37" width="5.28515625" customWidth="1"/>
    <col min="38" max="38" width="6.85546875" customWidth="1"/>
    <col min="39" max="39" width="6.7109375" customWidth="1"/>
    <col min="40" max="40" width="5.42578125" customWidth="1"/>
    <col min="41" max="41" width="6" customWidth="1"/>
    <col min="42" max="42" width="5.7109375" customWidth="1"/>
    <col min="43" max="43" width="5.140625" customWidth="1"/>
    <col min="44" max="44" width="6.28515625" customWidth="1"/>
    <col min="45" max="45" width="6.42578125" customWidth="1"/>
    <col min="46" max="46" width="5.85546875" customWidth="1"/>
    <col min="47" max="47" width="5.28515625" customWidth="1"/>
    <col min="48" max="48" width="6.5703125" customWidth="1"/>
    <col min="49" max="49" width="5.85546875" customWidth="1"/>
    <col min="50" max="51" width="5.7109375" customWidth="1"/>
    <col min="52" max="52" width="7.140625" customWidth="1"/>
    <col min="53" max="53" width="5.5703125" customWidth="1"/>
    <col min="54" max="54" width="6.42578125" customWidth="1"/>
    <col min="55" max="55" width="5.5703125" customWidth="1"/>
    <col min="56" max="56" width="6.5703125" customWidth="1"/>
    <col min="57" max="57" width="5.7109375" customWidth="1"/>
    <col min="58" max="59" width="7" customWidth="1"/>
    <col min="60" max="60" width="6.42578125" customWidth="1"/>
    <col min="61" max="61" width="6.5703125" customWidth="1"/>
    <col min="62" max="62" width="5.42578125" customWidth="1"/>
    <col min="63" max="63" width="5.7109375" customWidth="1"/>
    <col min="64" max="64" width="6" customWidth="1"/>
    <col min="65" max="65" width="5.42578125" customWidth="1"/>
    <col min="66" max="66" width="6.5703125" customWidth="1"/>
    <col min="67" max="67" width="6" customWidth="1"/>
    <col min="68" max="68" width="6.42578125" customWidth="1"/>
    <col min="69" max="69" width="6" customWidth="1"/>
    <col min="70" max="70" width="6.7109375" customWidth="1"/>
    <col min="71" max="71" width="6" customWidth="1"/>
    <col min="72" max="72" width="6.85546875" customWidth="1"/>
    <col min="73" max="73" width="6.140625" customWidth="1"/>
    <col min="74" max="74" width="6.5703125" customWidth="1"/>
    <col min="75" max="76" width="5.85546875" customWidth="1"/>
    <col min="77" max="77" width="6.28515625" customWidth="1"/>
    <col min="78" max="78" width="6.42578125" customWidth="1"/>
    <col min="79" max="79" width="5.85546875" customWidth="1"/>
    <col min="80" max="80" width="6" customWidth="1"/>
    <col min="81" max="81" width="6.28515625" customWidth="1"/>
    <col min="82" max="82" width="6.5703125" customWidth="1"/>
    <col min="83" max="83" width="7" customWidth="1"/>
    <col min="84" max="84" width="6.42578125" customWidth="1"/>
    <col min="85" max="85" width="6" customWidth="1"/>
    <col min="86" max="86" width="7.140625" customWidth="1"/>
    <col min="87" max="87" width="6.28515625" customWidth="1"/>
    <col min="88" max="88" width="6.5703125" customWidth="1"/>
    <col min="89" max="91" width="5.85546875" customWidth="1"/>
    <col min="92" max="92" width="6.42578125" customWidth="1"/>
    <col min="93" max="93" width="6" customWidth="1"/>
    <col min="94" max="94" width="5.7109375" customWidth="1"/>
    <col min="95" max="95" width="6" customWidth="1"/>
    <col min="96" max="96" width="6.140625" customWidth="1"/>
    <col min="97" max="97" width="6.5703125" customWidth="1"/>
    <col min="98" max="98" width="5.85546875" customWidth="1"/>
    <col min="99" max="100" width="6.28515625" customWidth="1"/>
    <col min="101" max="101" width="5.5703125" customWidth="1"/>
    <col min="102" max="102" width="6.42578125" customWidth="1"/>
  </cols>
  <sheetData>
    <row r="2" spans="1:102" ht="15.75" thickBot="1" x14ac:dyDescent="0.3">
      <c r="A2" s="1649" t="s">
        <v>103</v>
      </c>
      <c r="B2" s="1650"/>
      <c r="C2" s="1650"/>
      <c r="D2" s="1650"/>
      <c r="E2" s="1650"/>
      <c r="F2" s="1650"/>
      <c r="G2" s="1650"/>
      <c r="H2" s="1650"/>
      <c r="I2" s="1650"/>
      <c r="J2" s="1650"/>
      <c r="K2" s="1650"/>
      <c r="L2" s="1650"/>
      <c r="M2" s="1650"/>
      <c r="N2" s="1650"/>
      <c r="O2" s="1650"/>
      <c r="P2" s="1650"/>
      <c r="Q2" s="1650"/>
      <c r="R2" s="1650"/>
      <c r="S2" s="1650"/>
      <c r="T2" s="1650"/>
      <c r="U2" s="1650"/>
      <c r="V2" s="1650"/>
      <c r="W2" s="1650"/>
      <c r="X2" s="1650"/>
      <c r="Y2" s="1650"/>
      <c r="Z2" s="1650"/>
      <c r="AA2" s="1650"/>
      <c r="AB2" s="1650"/>
      <c r="AC2" s="1650"/>
      <c r="AD2" s="1650"/>
      <c r="AE2" s="1650"/>
      <c r="AF2" s="1650"/>
      <c r="AG2" s="1650"/>
      <c r="AH2" s="1650"/>
      <c r="AI2" s="1650"/>
      <c r="AJ2" s="1650"/>
      <c r="AK2" s="1650"/>
      <c r="AL2" s="1650"/>
      <c r="AM2" s="1650"/>
      <c r="AN2" s="1650"/>
      <c r="AO2" s="1650"/>
      <c r="AP2" s="1650"/>
      <c r="AQ2" s="1650"/>
      <c r="AR2" s="1650"/>
      <c r="AS2" s="1650"/>
      <c r="AT2" s="1650"/>
      <c r="AU2" s="1650"/>
      <c r="AV2" s="1650"/>
      <c r="AW2" s="1650"/>
      <c r="AX2" s="1650"/>
      <c r="AY2" s="1650"/>
      <c r="AZ2" s="1650"/>
      <c r="BA2" s="1650"/>
      <c r="BB2" s="1650"/>
      <c r="BC2" s="1650"/>
      <c r="BD2" s="1650"/>
      <c r="BE2" s="1650"/>
      <c r="BF2" s="1650"/>
      <c r="BG2" s="1650"/>
      <c r="BH2" s="1650"/>
      <c r="BI2" s="1650"/>
      <c r="BJ2" s="1650"/>
      <c r="BK2" s="1650"/>
      <c r="BL2" s="1650"/>
      <c r="BM2" s="1650"/>
      <c r="BN2" s="1650"/>
      <c r="BO2" s="1650"/>
      <c r="BP2" s="1650"/>
      <c r="BQ2" s="1650"/>
      <c r="BR2" s="1650"/>
      <c r="BS2" s="1650"/>
      <c r="BT2" s="1650"/>
      <c r="BU2" s="1650"/>
      <c r="BV2" s="1650"/>
      <c r="BW2" s="1650"/>
      <c r="BX2" s="1650"/>
      <c r="BY2" s="1650"/>
      <c r="BZ2" s="1650"/>
      <c r="CA2" s="1650"/>
      <c r="CB2" s="1650"/>
      <c r="CC2" s="1650"/>
      <c r="CD2" s="1650"/>
      <c r="CE2" s="1650"/>
      <c r="CF2" s="1650"/>
      <c r="CG2" s="1650"/>
      <c r="CH2" s="1650"/>
      <c r="CI2" s="1650"/>
      <c r="CJ2" s="1650"/>
      <c r="CK2" s="1650"/>
      <c r="CL2" s="1650"/>
      <c r="CM2" s="1650"/>
      <c r="CN2" s="1650"/>
      <c r="CO2" s="1650"/>
      <c r="CP2" s="1650"/>
      <c r="CQ2" s="1650"/>
      <c r="CR2" s="1650"/>
      <c r="CS2" s="1650"/>
      <c r="CT2" s="1650"/>
      <c r="CU2" s="1650"/>
      <c r="CV2" s="1650"/>
      <c r="CW2" s="1650"/>
      <c r="CX2" s="630"/>
    </row>
    <row r="3" spans="1:102" ht="19.5" thickBot="1" x14ac:dyDescent="0.35">
      <c r="E3" s="1662" t="s">
        <v>205</v>
      </c>
      <c r="F3" s="1652"/>
      <c r="G3" s="1651" t="s">
        <v>206</v>
      </c>
      <c r="H3" s="1661"/>
      <c r="I3" s="1662" t="s">
        <v>640</v>
      </c>
      <c r="J3" s="1652"/>
      <c r="K3" s="1651" t="s">
        <v>639</v>
      </c>
      <c r="L3" s="1652"/>
      <c r="M3" s="1651" t="s">
        <v>641</v>
      </c>
      <c r="N3" s="1652"/>
      <c r="O3" s="1651" t="s">
        <v>642</v>
      </c>
      <c r="P3" s="1652"/>
      <c r="Q3" s="1651" t="s">
        <v>643</v>
      </c>
      <c r="R3" s="1652"/>
      <c r="S3" s="1651" t="s">
        <v>644</v>
      </c>
      <c r="T3" s="1652"/>
      <c r="U3" s="1651" t="s">
        <v>645</v>
      </c>
      <c r="V3" s="1652"/>
      <c r="W3" s="1651" t="s">
        <v>646</v>
      </c>
      <c r="X3" s="1652"/>
      <c r="Y3" s="1651" t="s">
        <v>652</v>
      </c>
      <c r="Z3" s="1652"/>
      <c r="AA3" s="1651" t="s">
        <v>653</v>
      </c>
      <c r="AB3" s="1652"/>
      <c r="AC3" s="1651" t="s">
        <v>655</v>
      </c>
      <c r="AD3" s="1652"/>
      <c r="AE3" s="1651" t="s">
        <v>656</v>
      </c>
      <c r="AF3" s="1652"/>
      <c r="AG3" s="1651" t="s">
        <v>661</v>
      </c>
      <c r="AH3" s="1652"/>
      <c r="AI3" s="1651" t="s">
        <v>662</v>
      </c>
      <c r="AJ3" s="1652"/>
      <c r="AK3" s="1651" t="s">
        <v>663</v>
      </c>
      <c r="AL3" s="1652"/>
      <c r="AM3" s="1651" t="s">
        <v>664</v>
      </c>
      <c r="AN3" s="1652"/>
      <c r="AO3" s="1651" t="s">
        <v>665</v>
      </c>
      <c r="AP3" s="1652"/>
      <c r="AQ3" s="1651" t="s">
        <v>666</v>
      </c>
      <c r="AR3" s="1652"/>
      <c r="AS3" s="1651" t="s">
        <v>668</v>
      </c>
      <c r="AT3" s="1652"/>
      <c r="AU3" s="1651" t="s">
        <v>669</v>
      </c>
      <c r="AV3" s="1652"/>
      <c r="AW3" s="1651" t="s">
        <v>670</v>
      </c>
      <c r="AX3" s="1652"/>
      <c r="AY3" s="1651" t="s">
        <v>671</v>
      </c>
      <c r="AZ3" s="1652"/>
      <c r="BA3" s="1651" t="s">
        <v>672</v>
      </c>
      <c r="BB3" s="1652"/>
      <c r="BC3" s="1651" t="s">
        <v>673</v>
      </c>
      <c r="BD3" s="1652"/>
      <c r="BE3" s="1651" t="s">
        <v>674</v>
      </c>
      <c r="BF3" s="1652"/>
      <c r="BG3" s="1685" t="s">
        <v>683</v>
      </c>
      <c r="BH3" s="1686"/>
      <c r="BI3" s="1685" t="s">
        <v>684</v>
      </c>
      <c r="BJ3" s="1686"/>
      <c r="BK3" s="1685" t="s">
        <v>685</v>
      </c>
      <c r="BL3" s="1686"/>
      <c r="BM3" s="1651" t="s">
        <v>686</v>
      </c>
      <c r="BN3" s="1652"/>
      <c r="BO3" s="1651" t="s">
        <v>687</v>
      </c>
      <c r="BP3" s="1652"/>
      <c r="BQ3" s="1651" t="s">
        <v>689</v>
      </c>
      <c r="BR3" s="1652"/>
      <c r="BS3" s="1685" t="s">
        <v>690</v>
      </c>
      <c r="BT3" s="1686"/>
      <c r="BU3" s="1685" t="s">
        <v>691</v>
      </c>
      <c r="BV3" s="1686"/>
      <c r="BW3" s="1685" t="s">
        <v>692</v>
      </c>
      <c r="BX3" s="1686"/>
      <c r="BY3" s="1685" t="s">
        <v>693</v>
      </c>
      <c r="BZ3" s="1686"/>
      <c r="CA3" s="1685" t="s">
        <v>694</v>
      </c>
      <c r="CB3" s="1686"/>
      <c r="CC3" s="1651" t="s">
        <v>695</v>
      </c>
      <c r="CD3" s="1652"/>
      <c r="CE3" s="1651" t="s">
        <v>696</v>
      </c>
      <c r="CF3" s="1652"/>
      <c r="CG3" s="1651" t="s">
        <v>697</v>
      </c>
      <c r="CH3" s="1652"/>
      <c r="CI3" s="1651" t="s">
        <v>700</v>
      </c>
      <c r="CJ3" s="1652"/>
      <c r="CK3" s="1651" t="s">
        <v>701</v>
      </c>
      <c r="CL3" s="1652"/>
      <c r="CM3" s="1651" t="s">
        <v>702</v>
      </c>
      <c r="CN3" s="1652"/>
      <c r="CO3" s="1651" t="s">
        <v>703</v>
      </c>
      <c r="CP3" s="1652"/>
      <c r="CQ3" s="1651" t="s">
        <v>704</v>
      </c>
      <c r="CR3" s="1652"/>
      <c r="CS3" s="1651" t="s">
        <v>705</v>
      </c>
      <c r="CT3" s="1652"/>
      <c r="CU3" s="1651" t="s">
        <v>706</v>
      </c>
      <c r="CV3" s="1652"/>
      <c r="CW3" s="1651" t="s">
        <v>707</v>
      </c>
      <c r="CX3" s="1652"/>
    </row>
    <row r="4" spans="1:102" ht="15" customHeight="1" thickBot="1" x14ac:dyDescent="0.3">
      <c r="A4" s="1663" t="s">
        <v>104</v>
      </c>
      <c r="B4" s="1665" t="s">
        <v>207</v>
      </c>
      <c r="C4" s="1666"/>
      <c r="D4" s="1667"/>
      <c r="E4" s="1653" t="s">
        <v>105</v>
      </c>
      <c r="F4" s="1654"/>
      <c r="G4" s="1653" t="s">
        <v>105</v>
      </c>
      <c r="H4" s="1654"/>
      <c r="I4" s="1653" t="s">
        <v>105</v>
      </c>
      <c r="J4" s="1654"/>
      <c r="K4" s="1653" t="s">
        <v>105</v>
      </c>
      <c r="L4" s="1654"/>
      <c r="M4" s="1653" t="s">
        <v>105</v>
      </c>
      <c r="N4" s="1654"/>
      <c r="O4" s="1653" t="s">
        <v>105</v>
      </c>
      <c r="P4" s="1654"/>
      <c r="Q4" s="1653" t="s">
        <v>105</v>
      </c>
      <c r="R4" s="1654"/>
      <c r="S4" s="1653" t="s">
        <v>105</v>
      </c>
      <c r="T4" s="1654"/>
      <c r="U4" s="1653" t="s">
        <v>105</v>
      </c>
      <c r="V4" s="1654"/>
      <c r="W4" s="1653" t="s">
        <v>105</v>
      </c>
      <c r="X4" s="1654"/>
      <c r="Y4" s="1653" t="s">
        <v>105</v>
      </c>
      <c r="Z4" s="1654"/>
      <c r="AA4" s="1653" t="s">
        <v>105</v>
      </c>
      <c r="AB4" s="1654"/>
      <c r="AC4" s="1653" t="s">
        <v>105</v>
      </c>
      <c r="AD4" s="1654"/>
      <c r="AE4" s="1653" t="s">
        <v>105</v>
      </c>
      <c r="AF4" s="1654"/>
      <c r="AG4" s="1653" t="s">
        <v>105</v>
      </c>
      <c r="AH4" s="1654"/>
      <c r="AI4" s="1653" t="s">
        <v>105</v>
      </c>
      <c r="AJ4" s="1654"/>
      <c r="AK4" s="1653" t="s">
        <v>105</v>
      </c>
      <c r="AL4" s="1654"/>
      <c r="AM4" s="1653" t="s">
        <v>105</v>
      </c>
      <c r="AN4" s="1654"/>
      <c r="AO4" s="1653" t="s">
        <v>105</v>
      </c>
      <c r="AP4" s="1654"/>
      <c r="AQ4" s="1653" t="s">
        <v>105</v>
      </c>
      <c r="AR4" s="1654"/>
      <c r="AS4" s="1653" t="s">
        <v>105</v>
      </c>
      <c r="AT4" s="1654"/>
      <c r="AU4" s="1653" t="s">
        <v>105</v>
      </c>
      <c r="AV4" s="1654"/>
      <c r="AW4" s="1653" t="s">
        <v>105</v>
      </c>
      <c r="AX4" s="1654"/>
      <c r="AY4" s="1653" t="s">
        <v>105</v>
      </c>
      <c r="AZ4" s="1654"/>
      <c r="BA4" s="1653" t="s">
        <v>105</v>
      </c>
      <c r="BB4" s="1654"/>
      <c r="BC4" s="1653" t="s">
        <v>105</v>
      </c>
      <c r="BD4" s="1654"/>
      <c r="BE4" s="1653" t="s">
        <v>105</v>
      </c>
      <c r="BF4" s="1654"/>
      <c r="BG4" s="1653" t="s">
        <v>105</v>
      </c>
      <c r="BH4" s="1654"/>
      <c r="BI4" s="1653" t="s">
        <v>105</v>
      </c>
      <c r="BJ4" s="1654"/>
      <c r="BK4" s="1653" t="s">
        <v>105</v>
      </c>
      <c r="BL4" s="1654"/>
      <c r="BM4" s="1653" t="s">
        <v>105</v>
      </c>
      <c r="BN4" s="1654"/>
      <c r="BO4" s="1653" t="s">
        <v>105</v>
      </c>
      <c r="BP4" s="1654"/>
      <c r="BQ4" s="1653" t="s">
        <v>105</v>
      </c>
      <c r="BR4" s="1654"/>
      <c r="BS4" s="1653" t="s">
        <v>105</v>
      </c>
      <c r="BT4" s="1654"/>
      <c r="BU4" s="1653" t="s">
        <v>105</v>
      </c>
      <c r="BV4" s="1654"/>
      <c r="BW4" s="1687" t="s">
        <v>105</v>
      </c>
      <c r="BX4" s="1688"/>
      <c r="BY4" s="1653" t="s">
        <v>105</v>
      </c>
      <c r="BZ4" s="1654"/>
      <c r="CA4" s="1653" t="s">
        <v>105</v>
      </c>
      <c r="CB4" s="1654"/>
      <c r="CC4" s="1653" t="s">
        <v>105</v>
      </c>
      <c r="CD4" s="1654"/>
      <c r="CE4" s="1653" t="s">
        <v>105</v>
      </c>
      <c r="CF4" s="1654"/>
      <c r="CG4" s="1653" t="s">
        <v>105</v>
      </c>
      <c r="CH4" s="1654"/>
      <c r="CI4" s="1653" t="s">
        <v>105</v>
      </c>
      <c r="CJ4" s="1654"/>
      <c r="CK4" s="1653" t="s">
        <v>105</v>
      </c>
      <c r="CL4" s="1654"/>
      <c r="CM4" s="1653" t="s">
        <v>105</v>
      </c>
      <c r="CN4" s="1654"/>
      <c r="CO4" s="1653" t="s">
        <v>105</v>
      </c>
      <c r="CP4" s="1654"/>
      <c r="CQ4" s="1653" t="s">
        <v>105</v>
      </c>
      <c r="CR4" s="1654"/>
      <c r="CS4" s="1653" t="s">
        <v>105</v>
      </c>
      <c r="CT4" s="1654"/>
      <c r="CU4" s="1653" t="s">
        <v>105</v>
      </c>
      <c r="CV4" s="1654"/>
      <c r="CW4" s="1653" t="s">
        <v>105</v>
      </c>
      <c r="CX4" s="1654"/>
    </row>
    <row r="5" spans="1:102" ht="15.75" thickBot="1" x14ac:dyDescent="0.3">
      <c r="A5" s="1664"/>
      <c r="B5" s="1668"/>
      <c r="C5" s="1669"/>
      <c r="D5" s="1670"/>
      <c r="E5" s="111" t="s">
        <v>14</v>
      </c>
      <c r="F5" s="112" t="s">
        <v>32</v>
      </c>
      <c r="G5" s="80" t="s">
        <v>14</v>
      </c>
      <c r="H5" s="81" t="s">
        <v>32</v>
      </c>
      <c r="I5" s="309" t="s">
        <v>14</v>
      </c>
      <c r="J5" s="81" t="s">
        <v>32</v>
      </c>
      <c r="K5" s="80" t="s">
        <v>14</v>
      </c>
      <c r="L5" s="81" t="s">
        <v>32</v>
      </c>
      <c r="M5" s="80" t="s">
        <v>14</v>
      </c>
      <c r="N5" s="81" t="s">
        <v>32</v>
      </c>
      <c r="O5" s="80" t="s">
        <v>14</v>
      </c>
      <c r="P5" s="81" t="s">
        <v>32</v>
      </c>
      <c r="Q5" s="80" t="s">
        <v>14</v>
      </c>
      <c r="R5" s="81" t="s">
        <v>32</v>
      </c>
      <c r="S5" s="80" t="s">
        <v>14</v>
      </c>
      <c r="T5" s="81" t="s">
        <v>32</v>
      </c>
      <c r="U5" s="80" t="s">
        <v>14</v>
      </c>
      <c r="V5" s="81" t="s">
        <v>32</v>
      </c>
      <c r="W5" s="80" t="s">
        <v>14</v>
      </c>
      <c r="X5" s="81" t="s">
        <v>32</v>
      </c>
      <c r="Y5" s="80" t="s">
        <v>14</v>
      </c>
      <c r="Z5" s="81" t="s">
        <v>32</v>
      </c>
      <c r="AA5" s="80" t="s">
        <v>14</v>
      </c>
      <c r="AB5" s="81" t="s">
        <v>32</v>
      </c>
      <c r="AC5" s="80" t="s">
        <v>14</v>
      </c>
      <c r="AD5" s="81" t="s">
        <v>32</v>
      </c>
      <c r="AE5" s="80" t="s">
        <v>14</v>
      </c>
      <c r="AF5" s="81" t="s">
        <v>32</v>
      </c>
      <c r="AG5" s="80" t="s">
        <v>14</v>
      </c>
      <c r="AH5" s="81" t="s">
        <v>32</v>
      </c>
      <c r="AI5" s="80" t="s">
        <v>14</v>
      </c>
      <c r="AJ5" s="81" t="s">
        <v>32</v>
      </c>
      <c r="AK5" s="80" t="s">
        <v>14</v>
      </c>
      <c r="AL5" s="81" t="s">
        <v>32</v>
      </c>
      <c r="AM5" s="80" t="s">
        <v>14</v>
      </c>
      <c r="AN5" s="81" t="s">
        <v>32</v>
      </c>
      <c r="AO5" s="80" t="s">
        <v>14</v>
      </c>
      <c r="AP5" s="81" t="s">
        <v>32</v>
      </c>
      <c r="AQ5" s="80" t="s">
        <v>14</v>
      </c>
      <c r="AR5" s="81" t="s">
        <v>32</v>
      </c>
      <c r="AS5" s="80" t="s">
        <v>14</v>
      </c>
      <c r="AT5" s="81" t="s">
        <v>32</v>
      </c>
      <c r="AU5" s="80" t="s">
        <v>14</v>
      </c>
      <c r="AV5" s="81" t="s">
        <v>32</v>
      </c>
      <c r="AW5" s="80" t="s">
        <v>14</v>
      </c>
      <c r="AX5" s="81" t="s">
        <v>32</v>
      </c>
      <c r="AY5" s="80" t="s">
        <v>14</v>
      </c>
      <c r="AZ5" s="81" t="s">
        <v>32</v>
      </c>
      <c r="BA5" s="80" t="s">
        <v>14</v>
      </c>
      <c r="BB5" s="81" t="s">
        <v>32</v>
      </c>
      <c r="BC5" s="80" t="s">
        <v>14</v>
      </c>
      <c r="BD5" s="81" t="s">
        <v>32</v>
      </c>
      <c r="BE5" s="80" t="s">
        <v>14</v>
      </c>
      <c r="BF5" s="81" t="s">
        <v>32</v>
      </c>
      <c r="BG5" s="81"/>
      <c r="BH5" s="81"/>
      <c r="BI5" s="80" t="s">
        <v>14</v>
      </c>
      <c r="BJ5" s="81" t="s">
        <v>32</v>
      </c>
      <c r="BK5" s="80" t="s">
        <v>14</v>
      </c>
      <c r="BL5" s="81" t="s">
        <v>32</v>
      </c>
      <c r="BM5" s="80" t="s">
        <v>14</v>
      </c>
      <c r="BN5" s="81" t="s">
        <v>32</v>
      </c>
      <c r="BO5" s="80" t="s">
        <v>14</v>
      </c>
      <c r="BP5" s="81" t="s">
        <v>32</v>
      </c>
      <c r="BQ5" s="80" t="s">
        <v>14</v>
      </c>
      <c r="BR5" s="81" t="s">
        <v>32</v>
      </c>
      <c r="BS5" s="80" t="s">
        <v>14</v>
      </c>
      <c r="BT5" s="81" t="s">
        <v>32</v>
      </c>
      <c r="BU5" s="80" t="s">
        <v>14</v>
      </c>
      <c r="BV5" s="81" t="s">
        <v>32</v>
      </c>
      <c r="BW5" s="491" t="s">
        <v>14</v>
      </c>
      <c r="BX5" s="447" t="s">
        <v>32</v>
      </c>
      <c r="BY5" s="80" t="s">
        <v>14</v>
      </c>
      <c r="BZ5" s="81" t="s">
        <v>32</v>
      </c>
      <c r="CA5" s="80" t="s">
        <v>14</v>
      </c>
      <c r="CB5" s="81" t="s">
        <v>32</v>
      </c>
      <c r="CC5" s="80" t="s">
        <v>14</v>
      </c>
      <c r="CD5" s="81" t="s">
        <v>32</v>
      </c>
      <c r="CE5" s="80" t="s">
        <v>14</v>
      </c>
      <c r="CF5" s="81" t="s">
        <v>32</v>
      </c>
      <c r="CG5" s="80" t="s">
        <v>14</v>
      </c>
      <c r="CH5" s="81" t="s">
        <v>32</v>
      </c>
      <c r="CI5" s="80" t="s">
        <v>14</v>
      </c>
      <c r="CJ5" s="81" t="s">
        <v>32</v>
      </c>
      <c r="CK5" s="80" t="s">
        <v>14</v>
      </c>
      <c r="CL5" s="81" t="s">
        <v>32</v>
      </c>
      <c r="CM5" s="80" t="s">
        <v>14</v>
      </c>
      <c r="CN5" s="81" t="s">
        <v>32</v>
      </c>
      <c r="CO5" s="80" t="s">
        <v>14</v>
      </c>
      <c r="CP5" s="81" t="s">
        <v>32</v>
      </c>
      <c r="CQ5" s="80" t="s">
        <v>14</v>
      </c>
      <c r="CR5" s="81" t="s">
        <v>32</v>
      </c>
      <c r="CS5" s="80" t="s">
        <v>14</v>
      </c>
      <c r="CT5" s="81" t="s">
        <v>32</v>
      </c>
      <c r="CU5" s="80" t="s">
        <v>14</v>
      </c>
      <c r="CV5" s="81" t="s">
        <v>32</v>
      </c>
      <c r="CW5" s="80" t="s">
        <v>14</v>
      </c>
      <c r="CX5" s="81" t="s">
        <v>32</v>
      </c>
    </row>
    <row r="6" spans="1:102" x14ac:dyDescent="0.25">
      <c r="A6" s="113">
        <v>1</v>
      </c>
      <c r="B6" s="1675" t="s">
        <v>109</v>
      </c>
      <c r="C6" s="1675"/>
      <c r="D6" s="1676"/>
      <c r="E6" s="386" t="s">
        <v>637</v>
      </c>
      <c r="F6" s="387"/>
      <c r="G6" s="386"/>
      <c r="H6" s="387" t="s">
        <v>637</v>
      </c>
      <c r="I6" s="420" t="s">
        <v>637</v>
      </c>
      <c r="J6" s="387"/>
      <c r="K6" s="386" t="s">
        <v>637</v>
      </c>
      <c r="L6" s="387"/>
      <c r="M6" s="386" t="s">
        <v>637</v>
      </c>
      <c r="N6" s="387"/>
      <c r="O6" s="386" t="s">
        <v>637</v>
      </c>
      <c r="P6" s="387"/>
      <c r="Q6" s="386" t="s">
        <v>637</v>
      </c>
      <c r="R6" s="387"/>
      <c r="S6" s="386" t="s">
        <v>637</v>
      </c>
      <c r="T6" s="387"/>
      <c r="U6" s="386" t="s">
        <v>637</v>
      </c>
      <c r="V6" s="387"/>
      <c r="W6" s="408" t="s">
        <v>637</v>
      </c>
      <c r="X6" s="397"/>
      <c r="Y6" s="386" t="s">
        <v>637</v>
      </c>
      <c r="Z6" s="387"/>
      <c r="AA6" s="386" t="s">
        <v>637</v>
      </c>
      <c r="AB6" s="387"/>
      <c r="AC6" s="409" t="s">
        <v>637</v>
      </c>
      <c r="AD6" s="410"/>
      <c r="AE6" s="409" t="s">
        <v>637</v>
      </c>
      <c r="AF6" s="410"/>
      <c r="AG6" s="409" t="s">
        <v>637</v>
      </c>
      <c r="AH6" s="410"/>
      <c r="AI6" s="409" t="s">
        <v>637</v>
      </c>
      <c r="AJ6" s="410"/>
      <c r="AK6" s="409" t="s">
        <v>637</v>
      </c>
      <c r="AL6" s="410"/>
      <c r="AM6" s="409" t="s">
        <v>637</v>
      </c>
      <c r="AN6" s="410"/>
      <c r="AO6" s="409" t="s">
        <v>637</v>
      </c>
      <c r="AP6" s="410"/>
      <c r="AQ6" s="409" t="s">
        <v>637</v>
      </c>
      <c r="AR6" s="410"/>
      <c r="AS6" s="355" t="s">
        <v>637</v>
      </c>
      <c r="AT6" s="390"/>
      <c r="AU6" s="356" t="s">
        <v>637</v>
      </c>
      <c r="AV6" s="390"/>
      <c r="AW6" s="356"/>
      <c r="AX6" s="390" t="s">
        <v>637</v>
      </c>
      <c r="AY6" s="356" t="s">
        <v>637</v>
      </c>
      <c r="AZ6" s="390"/>
      <c r="BA6" s="356" t="s">
        <v>637</v>
      </c>
      <c r="BB6" s="390"/>
      <c r="BC6" s="356"/>
      <c r="BD6" s="390" t="s">
        <v>637</v>
      </c>
      <c r="BE6" s="356"/>
      <c r="BF6" s="390" t="s">
        <v>637</v>
      </c>
      <c r="BG6" s="522" t="s">
        <v>637</v>
      </c>
      <c r="BH6" s="598"/>
      <c r="BI6" s="481" t="s">
        <v>637</v>
      </c>
      <c r="BJ6" s="482"/>
      <c r="BK6" s="481" t="s">
        <v>637</v>
      </c>
      <c r="BL6" s="482"/>
      <c r="BM6" s="386"/>
      <c r="BN6" s="387" t="s">
        <v>637</v>
      </c>
      <c r="BO6" s="388"/>
      <c r="BP6" s="387" t="s">
        <v>637</v>
      </c>
      <c r="BQ6" s="388"/>
      <c r="BR6" s="387" t="s">
        <v>637</v>
      </c>
      <c r="BS6" s="386" t="s">
        <v>637</v>
      </c>
      <c r="BT6" s="387"/>
      <c r="BU6" s="386" t="s">
        <v>637</v>
      </c>
      <c r="BV6" s="387"/>
      <c r="BW6" s="492"/>
      <c r="BX6" s="493" t="s">
        <v>637</v>
      </c>
      <c r="BY6" s="386"/>
      <c r="BZ6" s="387" t="s">
        <v>637</v>
      </c>
      <c r="CA6" s="386"/>
      <c r="CB6" s="387" t="s">
        <v>637</v>
      </c>
      <c r="CC6" s="386" t="s">
        <v>637</v>
      </c>
      <c r="CD6" s="387"/>
      <c r="CE6" s="386" t="s">
        <v>637</v>
      </c>
      <c r="CF6" s="387"/>
      <c r="CG6" s="386" t="s">
        <v>637</v>
      </c>
      <c r="CH6" s="387"/>
      <c r="CI6" s="386" t="s">
        <v>637</v>
      </c>
      <c r="CJ6" s="387"/>
      <c r="CK6" s="386" t="s">
        <v>637</v>
      </c>
      <c r="CL6" s="387"/>
      <c r="CM6" s="386" t="s">
        <v>637</v>
      </c>
      <c r="CN6" s="387"/>
      <c r="CO6" s="386" t="s">
        <v>637</v>
      </c>
      <c r="CP6" s="387"/>
      <c r="CQ6" s="386" t="s">
        <v>637</v>
      </c>
      <c r="CR6" s="387"/>
      <c r="CS6" s="386" t="s">
        <v>637</v>
      </c>
      <c r="CT6" s="387"/>
      <c r="CU6" s="388"/>
      <c r="CV6" s="389" t="s">
        <v>637</v>
      </c>
      <c r="CW6" s="388" t="s">
        <v>637</v>
      </c>
      <c r="CX6" s="389"/>
    </row>
    <row r="7" spans="1:102" ht="13.5" customHeight="1" x14ac:dyDescent="0.25">
      <c r="A7" s="76">
        <v>2</v>
      </c>
      <c r="B7" s="1671" t="s">
        <v>110</v>
      </c>
      <c r="C7" s="1671"/>
      <c r="D7" s="1672"/>
      <c r="E7" s="115" t="s">
        <v>637</v>
      </c>
      <c r="F7" s="390"/>
      <c r="G7" s="115"/>
      <c r="H7" s="390" t="s">
        <v>637</v>
      </c>
      <c r="I7" s="115" t="s">
        <v>637</v>
      </c>
      <c r="J7" s="390"/>
      <c r="K7" s="115" t="s">
        <v>637</v>
      </c>
      <c r="L7" s="390"/>
      <c r="M7" s="115" t="s">
        <v>637</v>
      </c>
      <c r="N7" s="390"/>
      <c r="O7" s="115" t="s">
        <v>637</v>
      </c>
      <c r="P7" s="390"/>
      <c r="Q7" s="115" t="s">
        <v>637</v>
      </c>
      <c r="R7" s="390"/>
      <c r="S7" s="115" t="s">
        <v>637</v>
      </c>
      <c r="T7" s="390"/>
      <c r="U7" s="115"/>
      <c r="V7" s="390" t="s">
        <v>637</v>
      </c>
      <c r="W7" s="355"/>
      <c r="X7" s="398" t="s">
        <v>637</v>
      </c>
      <c r="Y7" s="115" t="s">
        <v>637</v>
      </c>
      <c r="Z7" s="390"/>
      <c r="AA7" s="115"/>
      <c r="AB7" s="390" t="s">
        <v>637</v>
      </c>
      <c r="AC7" s="411" t="s">
        <v>637</v>
      </c>
      <c r="AD7" s="412"/>
      <c r="AE7" s="411" t="s">
        <v>637</v>
      </c>
      <c r="AF7" s="412"/>
      <c r="AG7" s="411" t="s">
        <v>637</v>
      </c>
      <c r="AH7" s="412"/>
      <c r="AI7" s="411" t="s">
        <v>637</v>
      </c>
      <c r="AJ7" s="412"/>
      <c r="AK7" s="411" t="s">
        <v>637</v>
      </c>
      <c r="AL7" s="412"/>
      <c r="AM7" s="411" t="s">
        <v>637</v>
      </c>
      <c r="AN7" s="412"/>
      <c r="AO7" s="411" t="s">
        <v>637</v>
      </c>
      <c r="AP7" s="412"/>
      <c r="AQ7" s="411" t="s">
        <v>637</v>
      </c>
      <c r="AR7" s="412"/>
      <c r="AS7" s="355" t="s">
        <v>637</v>
      </c>
      <c r="AT7" s="390"/>
      <c r="AU7" s="356" t="s">
        <v>637</v>
      </c>
      <c r="AV7" s="390"/>
      <c r="AW7" s="356" t="s">
        <v>637</v>
      </c>
      <c r="AX7" s="390"/>
      <c r="AY7" s="356" t="s">
        <v>637</v>
      </c>
      <c r="AZ7" s="390"/>
      <c r="BA7" s="356" t="s">
        <v>637</v>
      </c>
      <c r="BB7" s="390"/>
      <c r="BC7" s="356" t="s">
        <v>637</v>
      </c>
      <c r="BD7" s="390"/>
      <c r="BE7" s="356" t="s">
        <v>637</v>
      </c>
      <c r="BF7" s="390"/>
      <c r="BG7" s="522" t="s">
        <v>637</v>
      </c>
      <c r="BH7" s="523"/>
      <c r="BI7" s="76" t="s">
        <v>637</v>
      </c>
      <c r="BJ7" s="483"/>
      <c r="BK7" s="76" t="s">
        <v>637</v>
      </c>
      <c r="BL7" s="483"/>
      <c r="BM7" s="115"/>
      <c r="BN7" s="390" t="s">
        <v>637</v>
      </c>
      <c r="BO7" s="391"/>
      <c r="BP7" s="390" t="s">
        <v>637</v>
      </c>
      <c r="BQ7" s="391"/>
      <c r="BR7" s="390" t="s">
        <v>637</v>
      </c>
      <c r="BS7" s="115" t="s">
        <v>637</v>
      </c>
      <c r="BT7" s="390"/>
      <c r="BU7" s="115" t="s">
        <v>637</v>
      </c>
      <c r="BV7" s="390"/>
      <c r="BW7" s="435" t="s">
        <v>637</v>
      </c>
      <c r="BX7" s="398"/>
      <c r="BY7" s="115"/>
      <c r="BZ7" s="390" t="s">
        <v>637</v>
      </c>
      <c r="CA7" s="115" t="s">
        <v>637</v>
      </c>
      <c r="CB7" s="390"/>
      <c r="CC7" s="115"/>
      <c r="CD7" s="390" t="s">
        <v>637</v>
      </c>
      <c r="CE7" s="115"/>
      <c r="CF7" s="390" t="s">
        <v>637</v>
      </c>
      <c r="CG7" s="115"/>
      <c r="CH7" s="390" t="s">
        <v>637</v>
      </c>
      <c r="CI7" s="115"/>
      <c r="CJ7" s="390" t="s">
        <v>637</v>
      </c>
      <c r="CK7" s="115" t="s">
        <v>637</v>
      </c>
      <c r="CL7" s="390"/>
      <c r="CM7" s="115" t="s">
        <v>637</v>
      </c>
      <c r="CN7" s="390"/>
      <c r="CO7" s="115" t="s">
        <v>637</v>
      </c>
      <c r="CP7" s="390"/>
      <c r="CQ7" s="115" t="s">
        <v>637</v>
      </c>
      <c r="CR7" s="390"/>
      <c r="CS7" s="115"/>
      <c r="CT7" s="390" t="s">
        <v>637</v>
      </c>
      <c r="CU7" s="391" t="s">
        <v>637</v>
      </c>
      <c r="CV7" s="392"/>
      <c r="CW7" s="391" t="s">
        <v>637</v>
      </c>
      <c r="CX7" s="392"/>
    </row>
    <row r="8" spans="1:102" ht="13.5" customHeight="1" x14ac:dyDescent="0.25">
      <c r="A8" s="76">
        <v>3</v>
      </c>
      <c r="B8" s="1671" t="s">
        <v>111</v>
      </c>
      <c r="C8" s="1671"/>
      <c r="D8" s="1672"/>
      <c r="E8" s="115" t="s">
        <v>637</v>
      </c>
      <c r="F8" s="390"/>
      <c r="G8" s="115"/>
      <c r="H8" s="390" t="s">
        <v>637</v>
      </c>
      <c r="I8" s="115" t="s">
        <v>637</v>
      </c>
      <c r="J8" s="390"/>
      <c r="K8" s="115"/>
      <c r="L8" s="390" t="s">
        <v>637</v>
      </c>
      <c r="M8" s="115"/>
      <c r="N8" s="390" t="s">
        <v>637</v>
      </c>
      <c r="O8" s="115"/>
      <c r="P8" s="390" t="s">
        <v>637</v>
      </c>
      <c r="Q8" s="115"/>
      <c r="R8" s="390" t="s">
        <v>637</v>
      </c>
      <c r="S8" s="115"/>
      <c r="T8" s="390" t="s">
        <v>637</v>
      </c>
      <c r="U8" s="115"/>
      <c r="V8" s="390" t="s">
        <v>637</v>
      </c>
      <c r="W8" s="355"/>
      <c r="X8" s="398" t="s">
        <v>637</v>
      </c>
      <c r="Y8" s="115"/>
      <c r="Z8" s="390" t="s">
        <v>637</v>
      </c>
      <c r="AA8" s="115"/>
      <c r="AB8" s="390" t="s">
        <v>637</v>
      </c>
      <c r="AC8" s="411"/>
      <c r="AD8" s="412" t="s">
        <v>637</v>
      </c>
      <c r="AE8" s="411"/>
      <c r="AF8" s="412" t="s">
        <v>637</v>
      </c>
      <c r="AG8" s="411"/>
      <c r="AH8" s="412" t="s">
        <v>637</v>
      </c>
      <c r="AI8" s="411"/>
      <c r="AJ8" s="412" t="s">
        <v>637</v>
      </c>
      <c r="AK8" s="411"/>
      <c r="AL8" s="412" t="s">
        <v>637</v>
      </c>
      <c r="AM8" s="411"/>
      <c r="AN8" s="413" t="s">
        <v>637</v>
      </c>
      <c r="AO8" s="411"/>
      <c r="AP8" s="413" t="s">
        <v>637</v>
      </c>
      <c r="AQ8" s="411"/>
      <c r="AR8" s="419" t="s">
        <v>637</v>
      </c>
      <c r="AS8" s="355" t="s">
        <v>637</v>
      </c>
      <c r="AT8" s="390"/>
      <c r="AU8" s="356"/>
      <c r="AV8" s="390" t="s">
        <v>637</v>
      </c>
      <c r="AW8" s="356"/>
      <c r="AX8" s="390" t="s">
        <v>637</v>
      </c>
      <c r="AY8" s="356"/>
      <c r="AZ8" s="390" t="s">
        <v>637</v>
      </c>
      <c r="BA8" s="356" t="s">
        <v>637</v>
      </c>
      <c r="BB8" s="390"/>
      <c r="BC8" s="356"/>
      <c r="BD8" s="390" t="s">
        <v>637</v>
      </c>
      <c r="BE8" s="356"/>
      <c r="BF8" s="390" t="s">
        <v>637</v>
      </c>
      <c r="BG8" s="522" t="s">
        <v>637</v>
      </c>
      <c r="BH8" s="523"/>
      <c r="BI8" s="76" t="s">
        <v>637</v>
      </c>
      <c r="BJ8" s="483"/>
      <c r="BK8" s="76" t="s">
        <v>637</v>
      </c>
      <c r="BL8" s="483"/>
      <c r="BM8" s="115"/>
      <c r="BN8" s="390" t="s">
        <v>637</v>
      </c>
      <c r="BO8" s="391"/>
      <c r="BP8" s="390" t="s">
        <v>637</v>
      </c>
      <c r="BQ8" s="391"/>
      <c r="BR8" s="390" t="s">
        <v>637</v>
      </c>
      <c r="BS8" s="115" t="s">
        <v>637</v>
      </c>
      <c r="BT8" s="390"/>
      <c r="BU8" s="115" t="s">
        <v>637</v>
      </c>
      <c r="BV8" s="390"/>
      <c r="BW8" s="435" t="s">
        <v>637</v>
      </c>
      <c r="BX8" s="398"/>
      <c r="BY8" s="115"/>
      <c r="BZ8" s="390" t="s">
        <v>637</v>
      </c>
      <c r="CA8" s="115"/>
      <c r="CB8" s="390" t="s">
        <v>637</v>
      </c>
      <c r="CC8" s="115"/>
      <c r="CD8" s="390" t="s">
        <v>637</v>
      </c>
      <c r="CE8" s="115"/>
      <c r="CF8" s="390" t="s">
        <v>638</v>
      </c>
      <c r="CG8" s="115"/>
      <c r="CH8" s="390" t="s">
        <v>637</v>
      </c>
      <c r="CI8" s="115"/>
      <c r="CJ8" s="390" t="s">
        <v>637</v>
      </c>
      <c r="CK8" s="115"/>
      <c r="CL8" s="390" t="s">
        <v>637</v>
      </c>
      <c r="CM8" s="115"/>
      <c r="CN8" s="390" t="s">
        <v>637</v>
      </c>
      <c r="CO8" s="115" t="s">
        <v>637</v>
      </c>
      <c r="CP8" s="390"/>
      <c r="CQ8" s="115" t="s">
        <v>637</v>
      </c>
      <c r="CR8" s="390"/>
      <c r="CS8" s="115" t="s">
        <v>637</v>
      </c>
      <c r="CT8" s="390"/>
      <c r="CU8" s="391" t="s">
        <v>637</v>
      </c>
      <c r="CV8" s="392"/>
      <c r="CW8" s="391" t="s">
        <v>637</v>
      </c>
      <c r="CX8" s="392"/>
    </row>
    <row r="9" spans="1:102" ht="14.25" customHeight="1" x14ac:dyDescent="0.25">
      <c r="A9" s="76">
        <v>4</v>
      </c>
      <c r="B9" s="1671" t="s">
        <v>117</v>
      </c>
      <c r="C9" s="1671"/>
      <c r="D9" s="1672"/>
      <c r="E9" s="115"/>
      <c r="F9" s="390" t="s">
        <v>637</v>
      </c>
      <c r="G9" s="115"/>
      <c r="H9" s="390" t="s">
        <v>637</v>
      </c>
      <c r="I9" s="115" t="s">
        <v>637</v>
      </c>
      <c r="J9" s="390" t="s">
        <v>44</v>
      </c>
      <c r="K9" s="115"/>
      <c r="L9" s="390" t="s">
        <v>637</v>
      </c>
      <c r="M9" s="115"/>
      <c r="N9" s="390" t="s">
        <v>637</v>
      </c>
      <c r="O9" s="115"/>
      <c r="P9" s="390" t="s">
        <v>637</v>
      </c>
      <c r="Q9" s="115"/>
      <c r="R9" s="390" t="s">
        <v>637</v>
      </c>
      <c r="S9" s="115"/>
      <c r="T9" s="390" t="s">
        <v>637</v>
      </c>
      <c r="U9" s="115"/>
      <c r="V9" s="390" t="s">
        <v>637</v>
      </c>
      <c r="W9" s="355"/>
      <c r="X9" s="398" t="s">
        <v>637</v>
      </c>
      <c r="Y9" s="115"/>
      <c r="Z9" s="390" t="s">
        <v>637</v>
      </c>
      <c r="AA9" s="115"/>
      <c r="AB9" s="390" t="s">
        <v>637</v>
      </c>
      <c r="AC9" s="411"/>
      <c r="AD9" s="412" t="s">
        <v>637</v>
      </c>
      <c r="AE9" s="411"/>
      <c r="AF9" s="412" t="s">
        <v>637</v>
      </c>
      <c r="AG9" s="411"/>
      <c r="AH9" s="412" t="s">
        <v>637</v>
      </c>
      <c r="AI9" s="411"/>
      <c r="AJ9" s="412" t="s">
        <v>637</v>
      </c>
      <c r="AK9" s="411"/>
      <c r="AL9" s="412" t="s">
        <v>637</v>
      </c>
      <c r="AM9" s="411"/>
      <c r="AN9" s="412" t="s">
        <v>637</v>
      </c>
      <c r="AO9" s="411"/>
      <c r="AP9" s="412" t="s">
        <v>637</v>
      </c>
      <c r="AQ9" s="411"/>
      <c r="AR9" s="412" t="s">
        <v>637</v>
      </c>
      <c r="AS9" s="355"/>
      <c r="AT9" s="390" t="s">
        <v>637</v>
      </c>
      <c r="AU9" s="356"/>
      <c r="AV9" s="390" t="s">
        <v>637</v>
      </c>
      <c r="AW9" s="356"/>
      <c r="AX9" s="390" t="s">
        <v>637</v>
      </c>
      <c r="AY9" s="356"/>
      <c r="AZ9" s="390" t="s">
        <v>637</v>
      </c>
      <c r="BA9" s="356"/>
      <c r="BB9" s="390" t="s">
        <v>637</v>
      </c>
      <c r="BC9" s="356"/>
      <c r="BD9" s="390" t="s">
        <v>637</v>
      </c>
      <c r="BE9" s="356"/>
      <c r="BF9" s="390" t="s">
        <v>637</v>
      </c>
      <c r="BG9" s="522"/>
      <c r="BH9" s="390" t="s">
        <v>637</v>
      </c>
      <c r="BI9" s="76" t="s">
        <v>637</v>
      </c>
      <c r="BJ9" s="483"/>
      <c r="BK9" s="76" t="s">
        <v>637</v>
      </c>
      <c r="BL9" s="483"/>
      <c r="BM9" s="115"/>
      <c r="BN9" s="390" t="s">
        <v>637</v>
      </c>
      <c r="BO9" s="391"/>
      <c r="BP9" s="390" t="s">
        <v>637</v>
      </c>
      <c r="BQ9" s="391"/>
      <c r="BR9" s="390" t="s">
        <v>637</v>
      </c>
      <c r="BS9" s="115" t="s">
        <v>637</v>
      </c>
      <c r="BT9" s="390"/>
      <c r="BU9" s="115" t="s">
        <v>637</v>
      </c>
      <c r="BV9" s="390"/>
      <c r="BW9" s="435" t="s">
        <v>637</v>
      </c>
      <c r="BX9" s="398"/>
      <c r="BY9" s="115"/>
      <c r="BZ9" s="390" t="s">
        <v>637</v>
      </c>
      <c r="CA9" s="115"/>
      <c r="CB9" s="390" t="s">
        <v>637</v>
      </c>
      <c r="CC9" s="115"/>
      <c r="CD9" s="390" t="s">
        <v>637</v>
      </c>
      <c r="CE9" s="115"/>
      <c r="CF9" s="390" t="s">
        <v>637</v>
      </c>
      <c r="CG9" s="115"/>
      <c r="CH9" s="390" t="s">
        <v>637</v>
      </c>
      <c r="CI9" s="115"/>
      <c r="CJ9" s="390" t="s">
        <v>637</v>
      </c>
      <c r="CK9" s="115"/>
      <c r="CL9" s="390" t="s">
        <v>637</v>
      </c>
      <c r="CM9" s="115"/>
      <c r="CN9" s="390" t="s">
        <v>637</v>
      </c>
      <c r="CO9" s="115" t="s">
        <v>637</v>
      </c>
      <c r="CP9" s="390"/>
      <c r="CQ9" s="115" t="s">
        <v>637</v>
      </c>
      <c r="CR9" s="390"/>
      <c r="CS9" s="115" t="s">
        <v>637</v>
      </c>
      <c r="CT9" s="390"/>
      <c r="CU9" s="391"/>
      <c r="CV9" s="392" t="s">
        <v>637</v>
      </c>
      <c r="CW9" s="391"/>
      <c r="CX9" s="392" t="s">
        <v>637</v>
      </c>
    </row>
    <row r="10" spans="1:102" x14ac:dyDescent="0.25">
      <c r="A10" s="76">
        <v>5</v>
      </c>
      <c r="B10" s="1671" t="s">
        <v>118</v>
      </c>
      <c r="C10" s="1671"/>
      <c r="D10" s="1672"/>
      <c r="E10" s="115" t="s">
        <v>637</v>
      </c>
      <c r="F10" s="390"/>
      <c r="G10" s="115" t="s">
        <v>637</v>
      </c>
      <c r="H10" s="390"/>
      <c r="I10" s="115" t="s">
        <v>637</v>
      </c>
      <c r="J10" s="390"/>
      <c r="K10" s="115" t="s">
        <v>637</v>
      </c>
      <c r="L10" s="390"/>
      <c r="M10" s="115" t="s">
        <v>637</v>
      </c>
      <c r="N10" s="390"/>
      <c r="O10" s="115" t="s">
        <v>637</v>
      </c>
      <c r="P10" s="390"/>
      <c r="Q10" s="115" t="s">
        <v>637</v>
      </c>
      <c r="R10" s="390"/>
      <c r="S10" s="115" t="s">
        <v>637</v>
      </c>
      <c r="T10" s="390"/>
      <c r="U10" s="115" t="s">
        <v>637</v>
      </c>
      <c r="V10" s="390"/>
      <c r="W10" s="355" t="s">
        <v>637</v>
      </c>
      <c r="X10" s="398"/>
      <c r="Y10" s="115" t="s">
        <v>637</v>
      </c>
      <c r="Z10" s="390"/>
      <c r="AA10" s="115" t="s">
        <v>637</v>
      </c>
      <c r="AB10" s="390"/>
      <c r="AC10" s="411" t="s">
        <v>637</v>
      </c>
      <c r="AD10" s="412"/>
      <c r="AE10" s="411" t="s">
        <v>637</v>
      </c>
      <c r="AF10" s="412"/>
      <c r="AG10" s="411" t="s">
        <v>637</v>
      </c>
      <c r="AH10" s="412"/>
      <c r="AI10" s="411" t="s">
        <v>637</v>
      </c>
      <c r="AJ10" s="412"/>
      <c r="AK10" s="411" t="s">
        <v>637</v>
      </c>
      <c r="AL10" s="412"/>
      <c r="AM10" s="411" t="s">
        <v>637</v>
      </c>
      <c r="AN10" s="412"/>
      <c r="AO10" s="411" t="s">
        <v>637</v>
      </c>
      <c r="AP10" s="412"/>
      <c r="AQ10" s="411" t="s">
        <v>637</v>
      </c>
      <c r="AR10" s="412"/>
      <c r="AS10" s="355" t="s">
        <v>637</v>
      </c>
      <c r="AT10" s="390"/>
      <c r="AU10" s="356" t="s">
        <v>637</v>
      </c>
      <c r="AV10" s="390"/>
      <c r="AW10" s="356" t="s">
        <v>637</v>
      </c>
      <c r="AX10" s="390"/>
      <c r="AY10" s="356" t="s">
        <v>637</v>
      </c>
      <c r="AZ10" s="390"/>
      <c r="BA10" s="356" t="s">
        <v>637</v>
      </c>
      <c r="BB10" s="390"/>
      <c r="BC10" s="356" t="s">
        <v>637</v>
      </c>
      <c r="BD10" s="390"/>
      <c r="BE10" s="356" t="s">
        <v>637</v>
      </c>
      <c r="BF10" s="390"/>
      <c r="BG10" s="522" t="s">
        <v>637</v>
      </c>
      <c r="BH10" s="390"/>
      <c r="BI10" s="76" t="s">
        <v>637</v>
      </c>
      <c r="BJ10" s="483"/>
      <c r="BK10" s="76" t="s">
        <v>637</v>
      </c>
      <c r="BL10" s="483"/>
      <c r="BM10" s="115"/>
      <c r="BN10" s="390" t="s">
        <v>637</v>
      </c>
      <c r="BO10" s="391"/>
      <c r="BP10" s="390" t="s">
        <v>637</v>
      </c>
      <c r="BQ10" s="391"/>
      <c r="BR10" s="390" t="s">
        <v>637</v>
      </c>
      <c r="BS10" s="115" t="s">
        <v>637</v>
      </c>
      <c r="BT10" s="390"/>
      <c r="BU10" s="115" t="s">
        <v>637</v>
      </c>
      <c r="BV10" s="390"/>
      <c r="BW10" s="435" t="s">
        <v>637</v>
      </c>
      <c r="BX10" s="398"/>
      <c r="BY10" s="115" t="s">
        <v>637</v>
      </c>
      <c r="BZ10" s="390"/>
      <c r="CA10" s="115" t="s">
        <v>637</v>
      </c>
      <c r="CB10" s="390"/>
      <c r="CC10" s="115" t="s">
        <v>637</v>
      </c>
      <c r="CD10" s="390"/>
      <c r="CE10" s="115"/>
      <c r="CF10" s="390" t="s">
        <v>637</v>
      </c>
      <c r="CG10" s="115"/>
      <c r="CH10" s="390" t="s">
        <v>637</v>
      </c>
      <c r="CI10" s="115"/>
      <c r="CJ10" s="390" t="s">
        <v>637</v>
      </c>
      <c r="CK10" s="115"/>
      <c r="CL10" s="390" t="s">
        <v>637</v>
      </c>
      <c r="CM10" s="115" t="s">
        <v>637</v>
      </c>
      <c r="CN10" s="390"/>
      <c r="CO10" s="115" t="s">
        <v>637</v>
      </c>
      <c r="CP10" s="390"/>
      <c r="CQ10" s="115" t="s">
        <v>637</v>
      </c>
      <c r="CR10" s="390"/>
      <c r="CS10" s="115" t="s">
        <v>637</v>
      </c>
      <c r="CT10" s="390"/>
      <c r="CU10" s="391" t="s">
        <v>637</v>
      </c>
      <c r="CV10" s="392"/>
      <c r="CW10" s="391" t="s">
        <v>637</v>
      </c>
      <c r="CX10" s="392"/>
    </row>
    <row r="11" spans="1:102" x14ac:dyDescent="0.25">
      <c r="A11" s="76">
        <v>6</v>
      </c>
      <c r="B11" s="1671" t="s">
        <v>119</v>
      </c>
      <c r="C11" s="1671"/>
      <c r="D11" s="1672"/>
      <c r="E11" s="115" t="s">
        <v>637</v>
      </c>
      <c r="F11" s="390"/>
      <c r="G11" s="115" t="s">
        <v>637</v>
      </c>
      <c r="H11" s="390"/>
      <c r="I11" s="115"/>
      <c r="J11" s="390" t="s">
        <v>637</v>
      </c>
      <c r="K11" s="115" t="s">
        <v>637</v>
      </c>
      <c r="L11" s="390"/>
      <c r="M11" s="115" t="s">
        <v>637</v>
      </c>
      <c r="N11" s="390"/>
      <c r="O11" s="115" t="s">
        <v>637</v>
      </c>
      <c r="P11" s="390"/>
      <c r="Q11" s="115"/>
      <c r="R11" s="390" t="s">
        <v>637</v>
      </c>
      <c r="S11" s="115"/>
      <c r="T11" s="390" t="s">
        <v>637</v>
      </c>
      <c r="U11" s="115"/>
      <c r="V11" s="390" t="s">
        <v>637</v>
      </c>
      <c r="W11" s="355"/>
      <c r="X11" s="398" t="s">
        <v>637</v>
      </c>
      <c r="Y11" s="115" t="s">
        <v>637</v>
      </c>
      <c r="Z11" s="390"/>
      <c r="AA11" s="115"/>
      <c r="AB11" s="390" t="s">
        <v>637</v>
      </c>
      <c r="AC11" s="411"/>
      <c r="AD11" s="412" t="s">
        <v>637</v>
      </c>
      <c r="AE11" s="411"/>
      <c r="AF11" s="412" t="s">
        <v>637</v>
      </c>
      <c r="AG11" s="411" t="s">
        <v>637</v>
      </c>
      <c r="AH11" s="412"/>
      <c r="AI11" s="411" t="s">
        <v>637</v>
      </c>
      <c r="AJ11" s="412"/>
      <c r="AK11" s="411" t="s">
        <v>637</v>
      </c>
      <c r="AL11" s="412"/>
      <c r="AM11" s="411" t="s">
        <v>637</v>
      </c>
      <c r="AN11" s="412"/>
      <c r="AO11" s="411" t="s">
        <v>637</v>
      </c>
      <c r="AP11" s="412"/>
      <c r="AQ11" s="411" t="s">
        <v>637</v>
      </c>
      <c r="AR11" s="412"/>
      <c r="AS11" s="355" t="s">
        <v>637</v>
      </c>
      <c r="AT11" s="390"/>
      <c r="AU11" s="356" t="s">
        <v>637</v>
      </c>
      <c r="AV11" s="390"/>
      <c r="AW11" s="356" t="s">
        <v>637</v>
      </c>
      <c r="AX11" s="390"/>
      <c r="AY11" s="356"/>
      <c r="AZ11" s="390" t="s">
        <v>637</v>
      </c>
      <c r="BA11" s="356" t="s">
        <v>637</v>
      </c>
      <c r="BB11" s="390"/>
      <c r="BC11" s="356" t="s">
        <v>637</v>
      </c>
      <c r="BD11" s="390"/>
      <c r="BE11" s="356" t="s">
        <v>637</v>
      </c>
      <c r="BF11" s="390"/>
      <c r="BG11" s="522" t="s">
        <v>637</v>
      </c>
      <c r="BH11" s="390"/>
      <c r="BI11" s="76" t="s">
        <v>637</v>
      </c>
      <c r="BJ11" s="483"/>
      <c r="BK11" s="76" t="s">
        <v>637</v>
      </c>
      <c r="BL11" s="483"/>
      <c r="BM11" s="115"/>
      <c r="BN11" s="390" t="s">
        <v>637</v>
      </c>
      <c r="BO11" s="391"/>
      <c r="BP11" s="390" t="s">
        <v>637</v>
      </c>
      <c r="BQ11" s="391"/>
      <c r="BR11" s="390" t="s">
        <v>637</v>
      </c>
      <c r="BS11" s="115" t="s">
        <v>637</v>
      </c>
      <c r="BT11" s="390"/>
      <c r="BU11" s="115" t="s">
        <v>637</v>
      </c>
      <c r="BV11" s="390"/>
      <c r="BW11" s="435" t="s">
        <v>637</v>
      </c>
      <c r="BX11" s="398" t="s">
        <v>637</v>
      </c>
      <c r="BY11" s="115"/>
      <c r="BZ11" s="390" t="s">
        <v>637</v>
      </c>
      <c r="CA11" s="115" t="s">
        <v>637</v>
      </c>
      <c r="CB11" s="390"/>
      <c r="CC11" s="115" t="s">
        <v>637</v>
      </c>
      <c r="CD11" s="390"/>
      <c r="CE11" s="115"/>
      <c r="CF11" s="390" t="s">
        <v>637</v>
      </c>
      <c r="CG11" s="115" t="s">
        <v>637</v>
      </c>
      <c r="CH11" s="390"/>
      <c r="CI11" s="115" t="s">
        <v>637</v>
      </c>
      <c r="CJ11" s="390"/>
      <c r="CK11" s="115"/>
      <c r="CL11" s="390" t="s">
        <v>637</v>
      </c>
      <c r="CM11" s="115"/>
      <c r="CN11" s="390" t="s">
        <v>637</v>
      </c>
      <c r="CO11" s="115" t="s">
        <v>637</v>
      </c>
      <c r="CP11" s="390"/>
      <c r="CQ11" s="115" t="s">
        <v>637</v>
      </c>
      <c r="CR11" s="390"/>
      <c r="CS11" s="115" t="s">
        <v>637</v>
      </c>
      <c r="CT11" s="390"/>
      <c r="CU11" s="391" t="s">
        <v>637</v>
      </c>
      <c r="CV11" s="392"/>
      <c r="CW11" s="391" t="s">
        <v>637</v>
      </c>
      <c r="CX11" s="392"/>
    </row>
    <row r="12" spans="1:102" x14ac:dyDescent="0.25">
      <c r="A12" s="76">
        <v>7</v>
      </c>
      <c r="B12" s="1671" t="s">
        <v>120</v>
      </c>
      <c r="C12" s="1671"/>
      <c r="D12" s="1672"/>
      <c r="E12" s="115" t="s">
        <v>637</v>
      </c>
      <c r="F12" s="390"/>
      <c r="G12" s="115" t="s">
        <v>637</v>
      </c>
      <c r="H12" s="390"/>
      <c r="I12" s="115" t="s">
        <v>44</v>
      </c>
      <c r="J12" s="390" t="s">
        <v>637</v>
      </c>
      <c r="K12" s="115"/>
      <c r="L12" s="390" t="s">
        <v>637</v>
      </c>
      <c r="M12" s="115"/>
      <c r="N12" s="390" t="s">
        <v>637</v>
      </c>
      <c r="O12" s="115" t="s">
        <v>637</v>
      </c>
      <c r="P12" s="390" t="s">
        <v>44</v>
      </c>
      <c r="Q12" s="115" t="s">
        <v>637</v>
      </c>
      <c r="R12" s="390"/>
      <c r="S12" s="115" t="s">
        <v>637</v>
      </c>
      <c r="T12" s="390"/>
      <c r="U12" s="115" t="s">
        <v>637</v>
      </c>
      <c r="V12" s="390"/>
      <c r="W12" s="355" t="s">
        <v>637</v>
      </c>
      <c r="X12" s="398"/>
      <c r="Y12" s="115" t="s">
        <v>637</v>
      </c>
      <c r="Z12" s="390"/>
      <c r="AA12" s="115" t="s">
        <v>637</v>
      </c>
      <c r="AB12" s="390"/>
      <c r="AC12" s="411" t="s">
        <v>637</v>
      </c>
      <c r="AD12" s="412"/>
      <c r="AE12" s="411" t="s">
        <v>637</v>
      </c>
      <c r="AF12" s="412"/>
      <c r="AG12" s="411" t="s">
        <v>637</v>
      </c>
      <c r="AH12" s="412"/>
      <c r="AI12" s="411" t="s">
        <v>637</v>
      </c>
      <c r="AJ12" s="412"/>
      <c r="AK12" s="411" t="s">
        <v>637</v>
      </c>
      <c r="AL12" s="412"/>
      <c r="AM12" s="411" t="s">
        <v>637</v>
      </c>
      <c r="AN12" s="412"/>
      <c r="AO12" s="411" t="s">
        <v>637</v>
      </c>
      <c r="AP12" s="412"/>
      <c r="AQ12" s="411" t="s">
        <v>637</v>
      </c>
      <c r="AR12" s="412"/>
      <c r="AS12" s="355" t="s">
        <v>637</v>
      </c>
      <c r="AT12" s="390"/>
      <c r="AU12" s="356" t="s">
        <v>637</v>
      </c>
      <c r="AV12" s="390"/>
      <c r="AW12" s="356" t="s">
        <v>637</v>
      </c>
      <c r="AX12" s="390"/>
      <c r="AY12" s="356" t="s">
        <v>637</v>
      </c>
      <c r="AZ12" s="390"/>
      <c r="BA12" s="356" t="s">
        <v>637</v>
      </c>
      <c r="BB12" s="390"/>
      <c r="BC12" s="356" t="s">
        <v>637</v>
      </c>
      <c r="BD12" s="390"/>
      <c r="BE12" s="356" t="s">
        <v>637</v>
      </c>
      <c r="BF12" s="390"/>
      <c r="BG12" s="522" t="s">
        <v>637</v>
      </c>
      <c r="BH12" s="390"/>
      <c r="BI12" s="76" t="s">
        <v>637</v>
      </c>
      <c r="BJ12" s="483"/>
      <c r="BK12" s="76" t="s">
        <v>637</v>
      </c>
      <c r="BL12" s="483"/>
      <c r="BM12" s="115"/>
      <c r="BN12" s="390" t="s">
        <v>637</v>
      </c>
      <c r="BO12" s="391"/>
      <c r="BP12" s="390" t="s">
        <v>637</v>
      </c>
      <c r="BQ12" s="391"/>
      <c r="BR12" s="390" t="s">
        <v>637</v>
      </c>
      <c r="BS12" s="115" t="s">
        <v>637</v>
      </c>
      <c r="BT12" s="390"/>
      <c r="BU12" s="115" t="s">
        <v>637</v>
      </c>
      <c r="BV12" s="390"/>
      <c r="BW12" s="435" t="s">
        <v>637</v>
      </c>
      <c r="BX12" s="398"/>
      <c r="BY12" s="115" t="s">
        <v>637</v>
      </c>
      <c r="BZ12" s="390"/>
      <c r="CA12" s="115" t="s">
        <v>637</v>
      </c>
      <c r="CB12" s="390"/>
      <c r="CC12" s="115" t="s">
        <v>637</v>
      </c>
      <c r="CD12" s="390"/>
      <c r="CE12" s="115" t="s">
        <v>637</v>
      </c>
      <c r="CF12" s="390"/>
      <c r="CG12" s="115"/>
      <c r="CH12" s="390" t="s">
        <v>637</v>
      </c>
      <c r="CI12" s="115"/>
      <c r="CJ12" s="390" t="s">
        <v>637</v>
      </c>
      <c r="CK12" s="115"/>
      <c r="CL12" s="390" t="s">
        <v>637</v>
      </c>
      <c r="CM12" s="115"/>
      <c r="CN12" s="390" t="s">
        <v>637</v>
      </c>
      <c r="CO12" s="115" t="s">
        <v>637</v>
      </c>
      <c r="CP12" s="390"/>
      <c r="CQ12" s="115" t="s">
        <v>637</v>
      </c>
      <c r="CR12" s="390"/>
      <c r="CS12" s="115" t="s">
        <v>637</v>
      </c>
      <c r="CT12" s="390"/>
      <c r="CU12" s="391" t="s">
        <v>637</v>
      </c>
      <c r="CV12" s="392"/>
      <c r="CW12" s="391" t="s">
        <v>637</v>
      </c>
      <c r="CX12" s="392"/>
    </row>
    <row r="13" spans="1:102" ht="27.75" customHeight="1" x14ac:dyDescent="0.25">
      <c r="A13" s="115">
        <v>8</v>
      </c>
      <c r="B13" s="1671" t="s">
        <v>121</v>
      </c>
      <c r="C13" s="1671"/>
      <c r="D13" s="1672"/>
      <c r="E13" s="115" t="s">
        <v>637</v>
      </c>
      <c r="F13" s="390"/>
      <c r="G13" s="115"/>
      <c r="H13" s="390" t="s">
        <v>637</v>
      </c>
      <c r="I13" s="115" t="s">
        <v>44</v>
      </c>
      <c r="J13" s="390" t="s">
        <v>637</v>
      </c>
      <c r="K13" s="115"/>
      <c r="L13" s="390" t="s">
        <v>637</v>
      </c>
      <c r="M13" s="115"/>
      <c r="N13" s="390" t="s">
        <v>637</v>
      </c>
      <c r="O13" s="115"/>
      <c r="P13" s="390" t="s">
        <v>637</v>
      </c>
      <c r="Q13" s="115"/>
      <c r="R13" s="390" t="s">
        <v>637</v>
      </c>
      <c r="S13" s="115"/>
      <c r="T13" s="390" t="s">
        <v>637</v>
      </c>
      <c r="U13" s="115"/>
      <c r="V13" s="390" t="s">
        <v>637</v>
      </c>
      <c r="W13" s="355" t="s">
        <v>637</v>
      </c>
      <c r="X13" s="398"/>
      <c r="Y13" s="115"/>
      <c r="Z13" s="390" t="s">
        <v>637</v>
      </c>
      <c r="AA13" s="115" t="s">
        <v>637</v>
      </c>
      <c r="AB13" s="390"/>
      <c r="AC13" s="411"/>
      <c r="AD13" s="412" t="s">
        <v>637</v>
      </c>
      <c r="AE13" s="411"/>
      <c r="AF13" s="412" t="s">
        <v>637</v>
      </c>
      <c r="AG13" s="411"/>
      <c r="AH13" s="412" t="s">
        <v>637</v>
      </c>
      <c r="AI13" s="411" t="s">
        <v>637</v>
      </c>
      <c r="AJ13" s="412"/>
      <c r="AK13" s="411" t="s">
        <v>637</v>
      </c>
      <c r="AL13" s="412"/>
      <c r="AM13" s="411" t="s">
        <v>637</v>
      </c>
      <c r="AN13" s="412"/>
      <c r="AO13" s="411" t="s">
        <v>637</v>
      </c>
      <c r="AP13" s="412"/>
      <c r="AQ13" s="411" t="s">
        <v>637</v>
      </c>
      <c r="AR13" s="412"/>
      <c r="AS13" s="355" t="s">
        <v>637</v>
      </c>
      <c r="AT13" s="390"/>
      <c r="AU13" s="356"/>
      <c r="AV13" s="390" t="s">
        <v>637</v>
      </c>
      <c r="AW13" s="356" t="s">
        <v>637</v>
      </c>
      <c r="AX13" s="390"/>
      <c r="AY13" s="356"/>
      <c r="AZ13" s="390" t="s">
        <v>637</v>
      </c>
      <c r="BA13" s="356" t="s">
        <v>637</v>
      </c>
      <c r="BB13" s="390"/>
      <c r="BC13" s="356" t="s">
        <v>637</v>
      </c>
      <c r="BD13" s="390"/>
      <c r="BE13" s="356" t="s">
        <v>637</v>
      </c>
      <c r="BF13" s="390"/>
      <c r="BG13" s="522" t="s">
        <v>637</v>
      </c>
      <c r="BH13" s="390"/>
      <c r="BI13" s="76"/>
      <c r="BJ13" s="483" t="s">
        <v>637</v>
      </c>
      <c r="BK13" s="76"/>
      <c r="BL13" s="483" t="s">
        <v>637</v>
      </c>
      <c r="BM13" s="115" t="s">
        <v>637</v>
      </c>
      <c r="BN13" s="390"/>
      <c r="BO13" s="391" t="s">
        <v>637</v>
      </c>
      <c r="BP13" s="392"/>
      <c r="BQ13" s="391" t="s">
        <v>637</v>
      </c>
      <c r="BR13" s="392"/>
      <c r="BS13" s="115" t="s">
        <v>637</v>
      </c>
      <c r="BT13" s="390"/>
      <c r="BU13" s="115" t="s">
        <v>637</v>
      </c>
      <c r="BV13" s="390"/>
      <c r="BW13" s="435"/>
      <c r="BX13" s="398" t="s">
        <v>637</v>
      </c>
      <c r="BY13" s="115"/>
      <c r="BZ13" s="390" t="s">
        <v>637</v>
      </c>
      <c r="CA13" s="115"/>
      <c r="CB13" s="390" t="s">
        <v>637</v>
      </c>
      <c r="CC13" s="115" t="s">
        <v>637</v>
      </c>
      <c r="CD13" s="390"/>
      <c r="CE13" s="115"/>
      <c r="CF13" s="390" t="s">
        <v>637</v>
      </c>
      <c r="CG13" s="115"/>
      <c r="CH13" s="390" t="s">
        <v>637</v>
      </c>
      <c r="CI13" s="115"/>
      <c r="CJ13" s="390" t="s">
        <v>637</v>
      </c>
      <c r="CK13" s="115"/>
      <c r="CL13" s="390" t="s">
        <v>637</v>
      </c>
      <c r="CM13" s="115"/>
      <c r="CN13" s="390" t="s">
        <v>637</v>
      </c>
      <c r="CO13" s="115" t="s">
        <v>637</v>
      </c>
      <c r="CP13" s="390"/>
      <c r="CQ13" s="115"/>
      <c r="CR13" s="390" t="s">
        <v>637</v>
      </c>
      <c r="CS13" s="115"/>
      <c r="CT13" s="390" t="s">
        <v>637</v>
      </c>
      <c r="CU13" s="391"/>
      <c r="CV13" s="392" t="s">
        <v>637</v>
      </c>
      <c r="CW13" s="391"/>
      <c r="CX13" s="392" t="s">
        <v>637</v>
      </c>
    </row>
    <row r="14" spans="1:102" x14ac:dyDescent="0.25">
      <c r="A14" s="76">
        <v>9</v>
      </c>
      <c r="B14" s="1671" t="s">
        <v>122</v>
      </c>
      <c r="C14" s="1671"/>
      <c r="D14" s="1672"/>
      <c r="E14" s="115" t="s">
        <v>637</v>
      </c>
      <c r="F14" s="390"/>
      <c r="G14" s="115"/>
      <c r="H14" s="390" t="s">
        <v>637</v>
      </c>
      <c r="I14" s="115" t="s">
        <v>44</v>
      </c>
      <c r="J14" s="390" t="s">
        <v>637</v>
      </c>
      <c r="K14" s="115"/>
      <c r="L14" s="390" t="s">
        <v>637</v>
      </c>
      <c r="M14" s="115"/>
      <c r="N14" s="390" t="s">
        <v>637</v>
      </c>
      <c r="O14" s="115"/>
      <c r="P14" s="390" t="s">
        <v>637</v>
      </c>
      <c r="Q14" s="115"/>
      <c r="R14" s="390" t="s">
        <v>637</v>
      </c>
      <c r="S14" s="115"/>
      <c r="T14" s="390" t="s">
        <v>637</v>
      </c>
      <c r="U14" s="115"/>
      <c r="V14" s="390" t="s">
        <v>637</v>
      </c>
      <c r="W14" s="355"/>
      <c r="X14" s="398" t="s">
        <v>637</v>
      </c>
      <c r="Y14" s="115"/>
      <c r="Z14" s="390" t="s">
        <v>637</v>
      </c>
      <c r="AA14" s="115"/>
      <c r="AB14" s="390" t="s">
        <v>637</v>
      </c>
      <c r="AC14" s="411"/>
      <c r="AD14" s="412" t="s">
        <v>637</v>
      </c>
      <c r="AE14" s="411"/>
      <c r="AF14" s="412" t="s">
        <v>637</v>
      </c>
      <c r="AG14" s="411"/>
      <c r="AH14" s="412" t="s">
        <v>637</v>
      </c>
      <c r="AI14" s="411"/>
      <c r="AJ14" s="412" t="s">
        <v>637</v>
      </c>
      <c r="AK14" s="411"/>
      <c r="AL14" s="412" t="s">
        <v>637</v>
      </c>
      <c r="AM14" s="411"/>
      <c r="AN14" s="412" t="s">
        <v>637</v>
      </c>
      <c r="AO14" s="411"/>
      <c r="AP14" s="412" t="s">
        <v>637</v>
      </c>
      <c r="AQ14" s="411"/>
      <c r="AR14" s="412" t="s">
        <v>637</v>
      </c>
      <c r="AS14" s="355"/>
      <c r="AT14" s="390" t="s">
        <v>637</v>
      </c>
      <c r="AU14" s="356"/>
      <c r="AV14" s="390" t="s">
        <v>637</v>
      </c>
      <c r="AW14" s="356"/>
      <c r="AX14" s="390" t="s">
        <v>637</v>
      </c>
      <c r="AY14" s="356" t="s">
        <v>637</v>
      </c>
      <c r="AZ14" s="390"/>
      <c r="BA14" s="356"/>
      <c r="BB14" s="390" t="s">
        <v>637</v>
      </c>
      <c r="BC14" s="356"/>
      <c r="BD14" s="390" t="s">
        <v>637</v>
      </c>
      <c r="BE14" s="356"/>
      <c r="BF14" s="390" t="s">
        <v>637</v>
      </c>
      <c r="BG14" s="522"/>
      <c r="BH14" s="390" t="s">
        <v>637</v>
      </c>
      <c r="BI14" s="76"/>
      <c r="BJ14" s="483" t="s">
        <v>637</v>
      </c>
      <c r="BK14" s="76"/>
      <c r="BL14" s="483" t="s">
        <v>637</v>
      </c>
      <c r="BM14" s="115"/>
      <c r="BN14" s="390" t="s">
        <v>637</v>
      </c>
      <c r="BO14" s="391"/>
      <c r="BP14" s="392" t="s">
        <v>637</v>
      </c>
      <c r="BQ14" s="391"/>
      <c r="BR14" s="392" t="s">
        <v>637</v>
      </c>
      <c r="BS14" s="115"/>
      <c r="BT14" s="390" t="s">
        <v>637</v>
      </c>
      <c r="BU14" s="115" t="s">
        <v>637</v>
      </c>
      <c r="BV14" s="390"/>
      <c r="BW14" s="435" t="s">
        <v>637</v>
      </c>
      <c r="BX14" s="398"/>
      <c r="BY14" s="115" t="s">
        <v>637</v>
      </c>
      <c r="BZ14" s="390"/>
      <c r="CA14" s="115" t="s">
        <v>637</v>
      </c>
      <c r="CB14" s="390"/>
      <c r="CC14" s="115"/>
      <c r="CD14" s="390" t="s">
        <v>637</v>
      </c>
      <c r="CE14" s="115" t="s">
        <v>637</v>
      </c>
      <c r="CF14" s="390"/>
      <c r="CG14" s="115"/>
      <c r="CH14" s="390" t="s">
        <v>637</v>
      </c>
      <c r="CI14" s="115"/>
      <c r="CJ14" s="390" t="s">
        <v>637</v>
      </c>
      <c r="CK14" s="115"/>
      <c r="CL14" s="390" t="s">
        <v>637</v>
      </c>
      <c r="CM14" s="115"/>
      <c r="CN14" s="390" t="s">
        <v>637</v>
      </c>
      <c r="CO14" s="115" t="s">
        <v>637</v>
      </c>
      <c r="CP14" s="390"/>
      <c r="CQ14" s="115" t="s">
        <v>637</v>
      </c>
      <c r="CR14" s="390"/>
      <c r="CS14" s="115"/>
      <c r="CT14" s="390" t="s">
        <v>637</v>
      </c>
      <c r="CU14" s="391"/>
      <c r="CV14" s="392" t="s">
        <v>637</v>
      </c>
      <c r="CW14" s="391"/>
      <c r="CX14" s="392" t="s">
        <v>637</v>
      </c>
    </row>
    <row r="15" spans="1:102" x14ac:dyDescent="0.25">
      <c r="A15" s="76">
        <v>10</v>
      </c>
      <c r="B15" s="1671" t="s">
        <v>123</v>
      </c>
      <c r="C15" s="1671"/>
      <c r="D15" s="1672"/>
      <c r="E15" s="115" t="s">
        <v>637</v>
      </c>
      <c r="F15" s="390"/>
      <c r="G15" s="115"/>
      <c r="H15" s="390" t="s">
        <v>637</v>
      </c>
      <c r="I15" s="115" t="s">
        <v>44</v>
      </c>
      <c r="J15" s="390" t="s">
        <v>637</v>
      </c>
      <c r="K15" s="115" t="s">
        <v>637</v>
      </c>
      <c r="L15" s="390"/>
      <c r="M15" s="115" t="s">
        <v>637</v>
      </c>
      <c r="N15" s="390"/>
      <c r="O15" s="115" t="s">
        <v>637</v>
      </c>
      <c r="P15" s="390"/>
      <c r="Q15" s="115" t="s">
        <v>637</v>
      </c>
      <c r="R15" s="390"/>
      <c r="S15" s="115" t="s">
        <v>637</v>
      </c>
      <c r="T15" s="390"/>
      <c r="U15" s="115" t="s">
        <v>637</v>
      </c>
      <c r="V15" s="390"/>
      <c r="W15" s="355" t="s">
        <v>637</v>
      </c>
      <c r="X15" s="398"/>
      <c r="Y15" s="115" t="s">
        <v>637</v>
      </c>
      <c r="Z15" s="390"/>
      <c r="AA15" s="115" t="s">
        <v>637</v>
      </c>
      <c r="AB15" s="390"/>
      <c r="AC15" s="411" t="s">
        <v>637</v>
      </c>
      <c r="AD15" s="412"/>
      <c r="AE15" s="411" t="s">
        <v>637</v>
      </c>
      <c r="AF15" s="412"/>
      <c r="AG15" s="411" t="s">
        <v>637</v>
      </c>
      <c r="AH15" s="412"/>
      <c r="AI15" s="411" t="s">
        <v>637</v>
      </c>
      <c r="AJ15" s="412"/>
      <c r="AK15" s="411" t="s">
        <v>637</v>
      </c>
      <c r="AL15" s="412"/>
      <c r="AM15" s="411" t="s">
        <v>637</v>
      </c>
      <c r="AN15" s="412"/>
      <c r="AO15" s="411" t="s">
        <v>637</v>
      </c>
      <c r="AP15" s="412"/>
      <c r="AQ15" s="411" t="s">
        <v>637</v>
      </c>
      <c r="AR15" s="412"/>
      <c r="AS15" s="355" t="s">
        <v>637</v>
      </c>
      <c r="AT15" s="390"/>
      <c r="AU15" s="356" t="s">
        <v>637</v>
      </c>
      <c r="AV15" s="390"/>
      <c r="AW15" s="356" t="s">
        <v>637</v>
      </c>
      <c r="AX15" s="390"/>
      <c r="AY15" s="356" t="s">
        <v>637</v>
      </c>
      <c r="AZ15" s="390"/>
      <c r="BA15" s="356" t="s">
        <v>637</v>
      </c>
      <c r="BB15" s="390"/>
      <c r="BC15" s="356" t="s">
        <v>637</v>
      </c>
      <c r="BD15" s="390"/>
      <c r="BE15" s="356" t="s">
        <v>637</v>
      </c>
      <c r="BF15" s="390"/>
      <c r="BG15" s="522" t="s">
        <v>637</v>
      </c>
      <c r="BH15" s="390"/>
      <c r="BI15" s="76" t="s">
        <v>637</v>
      </c>
      <c r="BJ15" s="483"/>
      <c r="BK15" s="76" t="s">
        <v>637</v>
      </c>
      <c r="BL15" s="483"/>
      <c r="BM15" s="115" t="s">
        <v>637</v>
      </c>
      <c r="BN15" s="390"/>
      <c r="BO15" s="391" t="s">
        <v>637</v>
      </c>
      <c r="BP15" s="392"/>
      <c r="BQ15" s="391" t="s">
        <v>637</v>
      </c>
      <c r="BR15" s="392"/>
      <c r="BS15" s="115" t="s">
        <v>637</v>
      </c>
      <c r="BT15" s="390"/>
      <c r="BU15" s="115" t="s">
        <v>637</v>
      </c>
      <c r="BV15" s="390"/>
      <c r="BW15" s="435" t="s">
        <v>637</v>
      </c>
      <c r="BX15" s="398"/>
      <c r="BY15" s="115" t="s">
        <v>637</v>
      </c>
      <c r="BZ15" s="390"/>
      <c r="CA15" s="115" t="s">
        <v>637</v>
      </c>
      <c r="CB15" s="390"/>
      <c r="CC15" s="115" t="s">
        <v>637</v>
      </c>
      <c r="CD15" s="390"/>
      <c r="CE15" s="115" t="s">
        <v>637</v>
      </c>
      <c r="CF15" s="390"/>
      <c r="CG15" s="115" t="s">
        <v>637</v>
      </c>
      <c r="CH15" s="390"/>
      <c r="CI15" s="115" t="s">
        <v>637</v>
      </c>
      <c r="CJ15" s="390"/>
      <c r="CK15" s="115" t="s">
        <v>637</v>
      </c>
      <c r="CL15" s="390"/>
      <c r="CM15" s="115" t="s">
        <v>637</v>
      </c>
      <c r="CN15" s="390"/>
      <c r="CO15" s="115" t="s">
        <v>637</v>
      </c>
      <c r="CP15" s="390"/>
      <c r="CQ15" s="115" t="s">
        <v>637</v>
      </c>
      <c r="CR15" s="390"/>
      <c r="CS15" s="115" t="s">
        <v>637</v>
      </c>
      <c r="CT15" s="390"/>
      <c r="CU15" s="391" t="s">
        <v>637</v>
      </c>
      <c r="CV15" s="392"/>
      <c r="CW15" s="391" t="s">
        <v>637</v>
      </c>
      <c r="CX15" s="392"/>
    </row>
    <row r="16" spans="1:102" x14ac:dyDescent="0.25">
      <c r="A16" s="76">
        <v>11</v>
      </c>
      <c r="B16" s="1671" t="s">
        <v>124</v>
      </c>
      <c r="C16" s="1671"/>
      <c r="D16" s="1672"/>
      <c r="E16" s="115" t="s">
        <v>637</v>
      </c>
      <c r="F16" s="390"/>
      <c r="G16" s="115" t="s">
        <v>637</v>
      </c>
      <c r="H16" s="390"/>
      <c r="I16" s="115" t="s">
        <v>44</v>
      </c>
      <c r="J16" s="390" t="s">
        <v>637</v>
      </c>
      <c r="K16" s="115" t="s">
        <v>637</v>
      </c>
      <c r="L16" s="390"/>
      <c r="M16" s="115" t="s">
        <v>637</v>
      </c>
      <c r="N16" s="390"/>
      <c r="O16" s="115" t="s">
        <v>637</v>
      </c>
      <c r="P16" s="390"/>
      <c r="Q16" s="115" t="s">
        <v>637</v>
      </c>
      <c r="R16" s="390"/>
      <c r="S16" s="115" t="s">
        <v>637</v>
      </c>
      <c r="T16" s="390"/>
      <c r="U16" s="115" t="s">
        <v>637</v>
      </c>
      <c r="V16" s="390"/>
      <c r="W16" s="355" t="s">
        <v>637</v>
      </c>
      <c r="X16" s="398"/>
      <c r="Y16" s="115" t="s">
        <v>637</v>
      </c>
      <c r="Z16" s="390"/>
      <c r="AA16" s="115" t="s">
        <v>637</v>
      </c>
      <c r="AB16" s="390"/>
      <c r="AC16" s="411" t="s">
        <v>637</v>
      </c>
      <c r="AD16" s="412"/>
      <c r="AE16" s="411" t="s">
        <v>637</v>
      </c>
      <c r="AF16" s="412"/>
      <c r="AG16" s="411" t="s">
        <v>637</v>
      </c>
      <c r="AH16" s="412"/>
      <c r="AI16" s="411" t="s">
        <v>637</v>
      </c>
      <c r="AJ16" s="412"/>
      <c r="AK16" s="411" t="s">
        <v>637</v>
      </c>
      <c r="AL16" s="412"/>
      <c r="AM16" s="411" t="s">
        <v>637</v>
      </c>
      <c r="AN16" s="412"/>
      <c r="AO16" s="411" t="s">
        <v>637</v>
      </c>
      <c r="AP16" s="412"/>
      <c r="AQ16" s="411" t="s">
        <v>637</v>
      </c>
      <c r="AR16" s="412"/>
      <c r="AS16" s="355" t="s">
        <v>637</v>
      </c>
      <c r="AT16" s="390"/>
      <c r="AU16" s="356" t="s">
        <v>637</v>
      </c>
      <c r="AV16" s="390"/>
      <c r="AW16" s="356" t="s">
        <v>637</v>
      </c>
      <c r="AX16" s="390"/>
      <c r="AY16" s="356" t="s">
        <v>637</v>
      </c>
      <c r="AZ16" s="390"/>
      <c r="BA16" s="356" t="s">
        <v>637</v>
      </c>
      <c r="BB16" s="390"/>
      <c r="BC16" s="356" t="s">
        <v>637</v>
      </c>
      <c r="BD16" s="390"/>
      <c r="BE16" s="356" t="s">
        <v>637</v>
      </c>
      <c r="BF16" s="390"/>
      <c r="BG16" s="522" t="s">
        <v>637</v>
      </c>
      <c r="BH16" s="390"/>
      <c r="BI16" s="76" t="s">
        <v>637</v>
      </c>
      <c r="BJ16" s="483"/>
      <c r="BK16" s="76" t="s">
        <v>637</v>
      </c>
      <c r="BL16" s="483"/>
      <c r="BM16" s="115" t="s">
        <v>637</v>
      </c>
      <c r="BN16" s="390"/>
      <c r="BO16" s="391" t="s">
        <v>637</v>
      </c>
      <c r="BP16" s="392"/>
      <c r="BQ16" s="391" t="s">
        <v>637</v>
      </c>
      <c r="BR16" s="392"/>
      <c r="BS16" s="115" t="s">
        <v>637</v>
      </c>
      <c r="BT16" s="390"/>
      <c r="BU16" s="115" t="s">
        <v>637</v>
      </c>
      <c r="BV16" s="390"/>
      <c r="BW16" s="435" t="s">
        <v>637</v>
      </c>
      <c r="BX16" s="398"/>
      <c r="BY16" s="115" t="s">
        <v>637</v>
      </c>
      <c r="BZ16" s="390"/>
      <c r="CA16" s="115" t="s">
        <v>637</v>
      </c>
      <c r="CB16" s="390"/>
      <c r="CC16" s="115" t="s">
        <v>637</v>
      </c>
      <c r="CD16" s="390"/>
      <c r="CE16" s="115" t="s">
        <v>637</v>
      </c>
      <c r="CF16" s="390"/>
      <c r="CG16" s="115" t="s">
        <v>637</v>
      </c>
      <c r="CH16" s="390"/>
      <c r="CI16" s="115" t="s">
        <v>637</v>
      </c>
      <c r="CJ16" s="390"/>
      <c r="CK16" s="115" t="s">
        <v>637</v>
      </c>
      <c r="CL16" s="390"/>
      <c r="CM16" s="115" t="s">
        <v>637</v>
      </c>
      <c r="CN16" s="390"/>
      <c r="CO16" s="115" t="s">
        <v>637</v>
      </c>
      <c r="CP16" s="390"/>
      <c r="CQ16" s="115" t="s">
        <v>637</v>
      </c>
      <c r="CR16" s="390"/>
      <c r="CS16" s="115" t="s">
        <v>637</v>
      </c>
      <c r="CT16" s="390"/>
      <c r="CU16" s="391" t="s">
        <v>637</v>
      </c>
      <c r="CV16" s="392"/>
      <c r="CW16" s="391" t="s">
        <v>637</v>
      </c>
      <c r="CX16" s="392"/>
    </row>
    <row r="17" spans="1:102" x14ac:dyDescent="0.25">
      <c r="A17" s="76">
        <v>12</v>
      </c>
      <c r="B17" s="1671" t="s">
        <v>125</v>
      </c>
      <c r="C17" s="1671"/>
      <c r="D17" s="1672"/>
      <c r="E17" s="115" t="s">
        <v>637</v>
      </c>
      <c r="F17" s="390"/>
      <c r="G17" s="115" t="s">
        <v>637</v>
      </c>
      <c r="H17" s="390"/>
      <c r="I17" s="115" t="s">
        <v>637</v>
      </c>
      <c r="J17" s="390" t="s">
        <v>44</v>
      </c>
      <c r="K17" s="115" t="s">
        <v>637</v>
      </c>
      <c r="L17" s="390"/>
      <c r="M17" s="115" t="s">
        <v>637</v>
      </c>
      <c r="N17" s="390"/>
      <c r="O17" s="115" t="s">
        <v>637</v>
      </c>
      <c r="P17" s="390"/>
      <c r="Q17" s="115" t="s">
        <v>637</v>
      </c>
      <c r="R17" s="390"/>
      <c r="S17" s="115" t="s">
        <v>637</v>
      </c>
      <c r="T17" s="390"/>
      <c r="U17" s="115" t="s">
        <v>637</v>
      </c>
      <c r="V17" s="390"/>
      <c r="W17" s="355" t="s">
        <v>637</v>
      </c>
      <c r="X17" s="398"/>
      <c r="Y17" s="115" t="s">
        <v>637</v>
      </c>
      <c r="Z17" s="390"/>
      <c r="AA17" s="115" t="s">
        <v>637</v>
      </c>
      <c r="AB17" s="390"/>
      <c r="AC17" s="411" t="s">
        <v>637</v>
      </c>
      <c r="AD17" s="412"/>
      <c r="AE17" s="411" t="s">
        <v>637</v>
      </c>
      <c r="AF17" s="412"/>
      <c r="AG17" s="411" t="s">
        <v>637</v>
      </c>
      <c r="AH17" s="412"/>
      <c r="AI17" s="411" t="s">
        <v>637</v>
      </c>
      <c r="AJ17" s="412"/>
      <c r="AK17" s="411" t="s">
        <v>637</v>
      </c>
      <c r="AL17" s="413"/>
      <c r="AM17" s="411" t="s">
        <v>637</v>
      </c>
      <c r="AN17" s="412"/>
      <c r="AO17" s="411" t="s">
        <v>637</v>
      </c>
      <c r="AP17" s="412"/>
      <c r="AQ17" s="411" t="s">
        <v>637</v>
      </c>
      <c r="AR17" s="412"/>
      <c r="AS17" s="355" t="s">
        <v>637</v>
      </c>
      <c r="AT17" s="390"/>
      <c r="AU17" s="356" t="s">
        <v>637</v>
      </c>
      <c r="AV17" s="390"/>
      <c r="AW17" s="356" t="s">
        <v>637</v>
      </c>
      <c r="AX17" s="390"/>
      <c r="AY17" s="356" t="s">
        <v>637</v>
      </c>
      <c r="AZ17" s="390"/>
      <c r="BA17" s="356" t="s">
        <v>637</v>
      </c>
      <c r="BB17" s="390"/>
      <c r="BC17" s="356" t="s">
        <v>637</v>
      </c>
      <c r="BD17" s="390"/>
      <c r="BE17" s="356" t="s">
        <v>637</v>
      </c>
      <c r="BF17" s="390"/>
      <c r="BG17" s="522" t="s">
        <v>637</v>
      </c>
      <c r="BH17" s="390"/>
      <c r="BI17" s="76" t="s">
        <v>637</v>
      </c>
      <c r="BJ17" s="483"/>
      <c r="BK17" s="76" t="s">
        <v>637</v>
      </c>
      <c r="BL17" s="483"/>
      <c r="BM17" s="115" t="s">
        <v>637</v>
      </c>
      <c r="BN17" s="390"/>
      <c r="BO17" s="391" t="s">
        <v>637</v>
      </c>
      <c r="BP17" s="392"/>
      <c r="BQ17" s="391" t="s">
        <v>637</v>
      </c>
      <c r="BR17" s="392"/>
      <c r="BS17" s="115" t="s">
        <v>637</v>
      </c>
      <c r="BT17" s="390"/>
      <c r="BU17" s="115" t="s">
        <v>637</v>
      </c>
      <c r="BV17" s="390"/>
      <c r="BW17" s="435" t="s">
        <v>637</v>
      </c>
      <c r="BX17" s="398"/>
      <c r="BY17" s="115" t="s">
        <v>637</v>
      </c>
      <c r="BZ17" s="390"/>
      <c r="CA17" s="115" t="s">
        <v>637</v>
      </c>
      <c r="CB17" s="390"/>
      <c r="CC17" s="115" t="s">
        <v>637</v>
      </c>
      <c r="CD17" s="390"/>
      <c r="CE17" s="115" t="s">
        <v>637</v>
      </c>
      <c r="CF17" s="390"/>
      <c r="CG17" s="115" t="s">
        <v>637</v>
      </c>
      <c r="CH17" s="390"/>
      <c r="CI17" s="115" t="s">
        <v>637</v>
      </c>
      <c r="CJ17" s="390"/>
      <c r="CK17" s="115" t="s">
        <v>637</v>
      </c>
      <c r="CL17" s="390"/>
      <c r="CM17" s="115" t="s">
        <v>637</v>
      </c>
      <c r="CN17" s="390"/>
      <c r="CO17" s="115" t="s">
        <v>637</v>
      </c>
      <c r="CP17" s="390"/>
      <c r="CQ17" s="115" t="s">
        <v>637</v>
      </c>
      <c r="CR17" s="390"/>
      <c r="CS17" s="115" t="s">
        <v>637</v>
      </c>
      <c r="CT17" s="390"/>
      <c r="CU17" s="391" t="s">
        <v>637</v>
      </c>
      <c r="CV17" s="392"/>
      <c r="CW17" s="391" t="s">
        <v>637</v>
      </c>
      <c r="CX17" s="392"/>
    </row>
    <row r="18" spans="1:102" x14ac:dyDescent="0.25">
      <c r="A18" s="76">
        <v>13</v>
      </c>
      <c r="B18" s="1671" t="s">
        <v>126</v>
      </c>
      <c r="C18" s="1671"/>
      <c r="D18" s="1672"/>
      <c r="E18" s="115" t="s">
        <v>637</v>
      </c>
      <c r="F18" s="390"/>
      <c r="G18" s="115" t="s">
        <v>637</v>
      </c>
      <c r="H18" s="390"/>
      <c r="I18" s="115"/>
      <c r="J18" s="390" t="s">
        <v>637</v>
      </c>
      <c r="K18" s="115" t="s">
        <v>637</v>
      </c>
      <c r="L18" s="390"/>
      <c r="M18" s="115" t="s">
        <v>637</v>
      </c>
      <c r="N18" s="390"/>
      <c r="O18" s="115" t="s">
        <v>637</v>
      </c>
      <c r="P18" s="390"/>
      <c r="Q18" s="115" t="s">
        <v>637</v>
      </c>
      <c r="R18" s="390"/>
      <c r="S18" s="115" t="s">
        <v>637</v>
      </c>
      <c r="T18" s="390"/>
      <c r="U18" s="115"/>
      <c r="V18" s="390" t="s">
        <v>637</v>
      </c>
      <c r="W18" s="355" t="s">
        <v>637</v>
      </c>
      <c r="X18" s="398"/>
      <c r="Y18" s="115"/>
      <c r="Z18" s="390" t="s">
        <v>637</v>
      </c>
      <c r="AA18" s="115"/>
      <c r="AB18" s="390" t="s">
        <v>637</v>
      </c>
      <c r="AC18" s="411" t="s">
        <v>637</v>
      </c>
      <c r="AD18" s="412"/>
      <c r="AE18" s="411" t="s">
        <v>637</v>
      </c>
      <c r="AF18" s="412"/>
      <c r="AG18" s="411" t="s">
        <v>637</v>
      </c>
      <c r="AH18" s="412"/>
      <c r="AI18" s="411" t="s">
        <v>637</v>
      </c>
      <c r="AJ18" s="412"/>
      <c r="AK18" s="411" t="s">
        <v>637</v>
      </c>
      <c r="AL18" s="412"/>
      <c r="AM18" s="411"/>
      <c r="AN18" s="412" t="s">
        <v>637</v>
      </c>
      <c r="AO18" s="411"/>
      <c r="AP18" s="412" t="s">
        <v>637</v>
      </c>
      <c r="AQ18" s="411"/>
      <c r="AR18" s="412" t="s">
        <v>637</v>
      </c>
      <c r="AS18" s="355"/>
      <c r="AT18" s="390" t="s">
        <v>637</v>
      </c>
      <c r="AU18" s="356"/>
      <c r="AV18" s="390" t="s">
        <v>637</v>
      </c>
      <c r="AW18" s="356" t="s">
        <v>637</v>
      </c>
      <c r="AX18" s="390"/>
      <c r="AY18" s="356" t="s">
        <v>637</v>
      </c>
      <c r="AZ18" s="390"/>
      <c r="BA18" s="356"/>
      <c r="BB18" s="390" t="s">
        <v>637</v>
      </c>
      <c r="BC18" s="356" t="s">
        <v>637</v>
      </c>
      <c r="BD18" s="390"/>
      <c r="BE18" s="356" t="s">
        <v>637</v>
      </c>
      <c r="BF18" s="390"/>
      <c r="BG18" s="522"/>
      <c r="BH18" s="390" t="s">
        <v>637</v>
      </c>
      <c r="BI18" s="76" t="s">
        <v>637</v>
      </c>
      <c r="BJ18" s="483"/>
      <c r="BK18" s="76" t="s">
        <v>637</v>
      </c>
      <c r="BL18" s="483"/>
      <c r="BM18" s="115" t="s">
        <v>637</v>
      </c>
      <c r="BN18" s="390"/>
      <c r="BO18" s="391" t="s">
        <v>637</v>
      </c>
      <c r="BP18" s="392"/>
      <c r="BQ18" s="391" t="s">
        <v>637</v>
      </c>
      <c r="BR18" s="392"/>
      <c r="BS18" s="115" t="s">
        <v>637</v>
      </c>
      <c r="BT18" s="390"/>
      <c r="BU18" s="115" t="s">
        <v>637</v>
      </c>
      <c r="BV18" s="390"/>
      <c r="BW18" s="435" t="s">
        <v>637</v>
      </c>
      <c r="BX18" s="398"/>
      <c r="BY18" s="115" t="s">
        <v>637</v>
      </c>
      <c r="BZ18" s="390"/>
      <c r="CA18" s="115" t="s">
        <v>637</v>
      </c>
      <c r="CB18" s="390"/>
      <c r="CC18" s="115" t="s">
        <v>637</v>
      </c>
      <c r="CD18" s="390"/>
      <c r="CE18" s="115" t="s">
        <v>637</v>
      </c>
      <c r="CF18" s="390"/>
      <c r="CG18" s="115" t="s">
        <v>637</v>
      </c>
      <c r="CH18" s="390"/>
      <c r="CI18" s="115" t="s">
        <v>637</v>
      </c>
      <c r="CJ18" s="390"/>
      <c r="CK18" s="115"/>
      <c r="CL18" s="390" t="s">
        <v>637</v>
      </c>
      <c r="CM18" s="115"/>
      <c r="CN18" s="390" t="s">
        <v>637</v>
      </c>
      <c r="CO18" s="115" t="s">
        <v>637</v>
      </c>
      <c r="CP18" s="390"/>
      <c r="CQ18" s="115" t="s">
        <v>637</v>
      </c>
      <c r="CR18" s="390"/>
      <c r="CS18" s="115" t="s">
        <v>637</v>
      </c>
      <c r="CT18" s="390"/>
      <c r="CU18" s="391"/>
      <c r="CV18" s="392"/>
      <c r="CW18" s="391"/>
      <c r="CX18" s="392" t="s">
        <v>637</v>
      </c>
    </row>
    <row r="19" spans="1:102" x14ac:dyDescent="0.25">
      <c r="A19" s="76">
        <v>14</v>
      </c>
      <c r="B19" s="1671" t="s">
        <v>128</v>
      </c>
      <c r="C19" s="1671"/>
      <c r="D19" s="1672"/>
      <c r="E19" s="115" t="s">
        <v>637</v>
      </c>
      <c r="F19" s="390"/>
      <c r="G19" s="115" t="s">
        <v>637</v>
      </c>
      <c r="H19" s="390"/>
      <c r="I19" s="115" t="s">
        <v>637</v>
      </c>
      <c r="J19" s="390"/>
      <c r="K19" s="115"/>
      <c r="L19" s="390" t="s">
        <v>637</v>
      </c>
      <c r="M19" s="115"/>
      <c r="N19" s="390" t="s">
        <v>637</v>
      </c>
      <c r="O19" s="115" t="s">
        <v>44</v>
      </c>
      <c r="P19" s="390" t="s">
        <v>637</v>
      </c>
      <c r="Q19" s="115" t="s">
        <v>637</v>
      </c>
      <c r="R19" s="390"/>
      <c r="S19" s="115" t="s">
        <v>637</v>
      </c>
      <c r="T19" s="390"/>
      <c r="U19" s="115" t="s">
        <v>637</v>
      </c>
      <c r="V19" s="390"/>
      <c r="W19" s="355" t="s">
        <v>637</v>
      </c>
      <c r="X19" s="398"/>
      <c r="Y19" s="115" t="s">
        <v>637</v>
      </c>
      <c r="Z19" s="390"/>
      <c r="AA19" s="115" t="s">
        <v>637</v>
      </c>
      <c r="AB19" s="390"/>
      <c r="AC19" s="411" t="s">
        <v>637</v>
      </c>
      <c r="AD19" s="412"/>
      <c r="AE19" s="411" t="s">
        <v>637</v>
      </c>
      <c r="AF19" s="421"/>
      <c r="AG19" s="411" t="s">
        <v>637</v>
      </c>
      <c r="AH19" s="412"/>
      <c r="AI19" s="411" t="s">
        <v>637</v>
      </c>
      <c r="AJ19" s="412"/>
      <c r="AK19" s="411" t="s">
        <v>637</v>
      </c>
      <c r="AL19" s="412"/>
      <c r="AM19" s="411" t="s">
        <v>637</v>
      </c>
      <c r="AN19" s="412"/>
      <c r="AO19" s="411" t="s">
        <v>637</v>
      </c>
      <c r="AP19" s="412"/>
      <c r="AQ19" s="411" t="s">
        <v>637</v>
      </c>
      <c r="AR19" s="412"/>
      <c r="AS19" s="355" t="s">
        <v>637</v>
      </c>
      <c r="AT19" s="390"/>
      <c r="AU19" s="356" t="s">
        <v>637</v>
      </c>
      <c r="AV19" s="390"/>
      <c r="AW19" s="356" t="s">
        <v>637</v>
      </c>
      <c r="AX19" s="390"/>
      <c r="AY19" s="356" t="s">
        <v>637</v>
      </c>
      <c r="AZ19" s="390"/>
      <c r="BA19" s="356" t="s">
        <v>637</v>
      </c>
      <c r="BB19" s="390"/>
      <c r="BC19" s="356" t="s">
        <v>637</v>
      </c>
      <c r="BD19" s="390"/>
      <c r="BE19" s="356" t="s">
        <v>637</v>
      </c>
      <c r="BF19" s="390"/>
      <c r="BG19" s="522" t="s">
        <v>637</v>
      </c>
      <c r="BH19" s="390"/>
      <c r="BI19" s="76" t="s">
        <v>637</v>
      </c>
      <c r="BJ19" s="483"/>
      <c r="BK19" s="76" t="s">
        <v>637</v>
      </c>
      <c r="BL19" s="483"/>
      <c r="BM19" s="115"/>
      <c r="BN19" s="390" t="s">
        <v>637</v>
      </c>
      <c r="BO19" s="391"/>
      <c r="BP19" s="392" t="s">
        <v>637</v>
      </c>
      <c r="BQ19" s="391"/>
      <c r="BR19" s="392" t="s">
        <v>637</v>
      </c>
      <c r="BS19" s="115" t="s">
        <v>637</v>
      </c>
      <c r="BT19" s="390"/>
      <c r="BU19" s="115" t="s">
        <v>637</v>
      </c>
      <c r="BV19" s="390"/>
      <c r="BW19" s="435" t="s">
        <v>637</v>
      </c>
      <c r="BX19" s="398"/>
      <c r="BY19" s="115" t="s">
        <v>637</v>
      </c>
      <c r="BZ19" s="390"/>
      <c r="CA19" s="115" t="s">
        <v>637</v>
      </c>
      <c r="CB19" s="390"/>
      <c r="CC19" s="115"/>
      <c r="CD19" s="390" t="s">
        <v>637</v>
      </c>
      <c r="CE19" s="115"/>
      <c r="CF19" s="390" t="s">
        <v>637</v>
      </c>
      <c r="CG19" s="115"/>
      <c r="CH19" s="390" t="s">
        <v>637</v>
      </c>
      <c r="CI19" s="115"/>
      <c r="CJ19" s="390" t="s">
        <v>637</v>
      </c>
      <c r="CK19" s="115" t="s">
        <v>637</v>
      </c>
      <c r="CL19" s="390"/>
      <c r="CM19" s="115" t="s">
        <v>637</v>
      </c>
      <c r="CN19" s="390"/>
      <c r="CO19" s="115" t="s">
        <v>637</v>
      </c>
      <c r="CP19" s="390"/>
      <c r="CQ19" s="115" t="s">
        <v>637</v>
      </c>
      <c r="CR19" s="390"/>
      <c r="CS19" s="115" t="s">
        <v>637</v>
      </c>
      <c r="CT19" s="390"/>
      <c r="CU19" s="391" t="s">
        <v>637</v>
      </c>
      <c r="CV19" s="392"/>
      <c r="CW19" s="391" t="s">
        <v>637</v>
      </c>
      <c r="CX19" s="392"/>
    </row>
    <row r="20" spans="1:102" x14ac:dyDescent="0.25">
      <c r="A20" s="76">
        <v>15</v>
      </c>
      <c r="B20" s="1671" t="s">
        <v>127</v>
      </c>
      <c r="C20" s="1671"/>
      <c r="D20" s="1672"/>
      <c r="E20" s="115" t="s">
        <v>637</v>
      </c>
      <c r="F20" s="390"/>
      <c r="G20" s="115"/>
      <c r="H20" s="390" t="s">
        <v>637</v>
      </c>
      <c r="I20" s="115" t="s">
        <v>637</v>
      </c>
      <c r="J20" s="390"/>
      <c r="K20" s="115"/>
      <c r="L20" s="390" t="s">
        <v>637</v>
      </c>
      <c r="M20" s="115"/>
      <c r="N20" s="390" t="s">
        <v>637</v>
      </c>
      <c r="O20" s="115"/>
      <c r="P20" s="390" t="s">
        <v>637</v>
      </c>
      <c r="Q20" s="115" t="s">
        <v>637</v>
      </c>
      <c r="R20" s="390"/>
      <c r="S20" s="115" t="s">
        <v>637</v>
      </c>
      <c r="T20" s="390"/>
      <c r="U20" s="115"/>
      <c r="V20" s="390" t="s">
        <v>637</v>
      </c>
      <c r="W20" s="355"/>
      <c r="X20" s="398" t="s">
        <v>637</v>
      </c>
      <c r="Y20" s="115"/>
      <c r="Z20" s="390" t="s">
        <v>637</v>
      </c>
      <c r="AA20" s="115" t="s">
        <v>637</v>
      </c>
      <c r="AB20" s="390"/>
      <c r="AC20" s="411"/>
      <c r="AD20" s="412" t="s">
        <v>637</v>
      </c>
      <c r="AE20" s="411"/>
      <c r="AF20" s="412" t="s">
        <v>637</v>
      </c>
      <c r="AG20" s="411"/>
      <c r="AH20" s="412" t="s">
        <v>637</v>
      </c>
      <c r="AI20" s="411"/>
      <c r="AJ20" s="412" t="s">
        <v>637</v>
      </c>
      <c r="AK20" s="411"/>
      <c r="AL20" s="412" t="s">
        <v>637</v>
      </c>
      <c r="AM20" s="411"/>
      <c r="AN20" s="412" t="s">
        <v>637</v>
      </c>
      <c r="AO20" s="411"/>
      <c r="AP20" s="412" t="s">
        <v>637</v>
      </c>
      <c r="AQ20" s="411"/>
      <c r="AR20" s="412" t="s">
        <v>637</v>
      </c>
      <c r="AS20" s="355"/>
      <c r="AT20" s="390" t="s">
        <v>637</v>
      </c>
      <c r="AU20" s="356"/>
      <c r="AV20" s="390" t="s">
        <v>637</v>
      </c>
      <c r="AW20" s="356"/>
      <c r="AX20" s="390" t="s">
        <v>637</v>
      </c>
      <c r="AY20" s="356" t="s">
        <v>637</v>
      </c>
      <c r="AZ20" s="390"/>
      <c r="BA20" s="356"/>
      <c r="BB20" s="390" t="s">
        <v>637</v>
      </c>
      <c r="BC20" s="356"/>
      <c r="BD20" s="390" t="s">
        <v>637</v>
      </c>
      <c r="BE20" s="356"/>
      <c r="BF20" s="390" t="s">
        <v>637</v>
      </c>
      <c r="BG20" s="523"/>
      <c r="BH20" s="390" t="s">
        <v>637</v>
      </c>
      <c r="BI20" s="76"/>
      <c r="BJ20" s="483" t="s">
        <v>637</v>
      </c>
      <c r="BK20" s="76"/>
      <c r="BL20" s="483" t="s">
        <v>637</v>
      </c>
      <c r="BM20" s="115"/>
      <c r="BN20" s="390" t="s">
        <v>637</v>
      </c>
      <c r="BO20" s="391"/>
      <c r="BP20" s="392" t="s">
        <v>637</v>
      </c>
      <c r="BQ20" s="391"/>
      <c r="BR20" s="392" t="s">
        <v>637</v>
      </c>
      <c r="BS20" s="115" t="s">
        <v>637</v>
      </c>
      <c r="BT20" s="390"/>
      <c r="BU20" s="115" t="s">
        <v>637</v>
      </c>
      <c r="BV20" s="390"/>
      <c r="BW20" s="435" t="s">
        <v>637</v>
      </c>
      <c r="BX20" s="398"/>
      <c r="BY20" s="115" t="s">
        <v>637</v>
      </c>
      <c r="BZ20" s="390"/>
      <c r="CA20" s="115" t="s">
        <v>637</v>
      </c>
      <c r="CB20" s="390"/>
      <c r="CC20" s="115"/>
      <c r="CD20" s="390" t="s">
        <v>637</v>
      </c>
      <c r="CE20" s="115"/>
      <c r="CF20" s="390" t="s">
        <v>637</v>
      </c>
      <c r="CG20" s="115"/>
      <c r="CH20" s="390" t="s">
        <v>637</v>
      </c>
      <c r="CI20" s="115"/>
      <c r="CJ20" s="390" t="s">
        <v>637</v>
      </c>
      <c r="CK20" s="115"/>
      <c r="CL20" s="390" t="s">
        <v>637</v>
      </c>
      <c r="CM20" s="115"/>
      <c r="CN20" s="390" t="s">
        <v>637</v>
      </c>
      <c r="CO20" s="115" t="s">
        <v>637</v>
      </c>
      <c r="CP20" s="390"/>
      <c r="CQ20" s="115" t="s">
        <v>637</v>
      </c>
      <c r="CR20" s="390"/>
      <c r="CS20" s="115"/>
      <c r="CT20" s="390" t="s">
        <v>637</v>
      </c>
      <c r="CU20" s="391" t="s">
        <v>637</v>
      </c>
      <c r="CV20" s="392" t="s">
        <v>637</v>
      </c>
      <c r="CW20" s="391" t="s">
        <v>637</v>
      </c>
      <c r="CX20" s="392"/>
    </row>
    <row r="21" spans="1:102" x14ac:dyDescent="0.25">
      <c r="A21" s="76">
        <v>16</v>
      </c>
      <c r="B21" s="1671" t="s">
        <v>129</v>
      </c>
      <c r="C21" s="1671"/>
      <c r="D21" s="1672"/>
      <c r="E21" s="115"/>
      <c r="F21" s="390"/>
      <c r="G21" s="115"/>
      <c r="H21" s="390" t="s">
        <v>637</v>
      </c>
      <c r="I21" s="115"/>
      <c r="J21" s="390" t="s">
        <v>637</v>
      </c>
      <c r="K21" s="115"/>
      <c r="L21" s="390" t="s">
        <v>637</v>
      </c>
      <c r="M21" s="115"/>
      <c r="N21" s="390" t="s">
        <v>637</v>
      </c>
      <c r="O21" s="115"/>
      <c r="P21" s="390" t="s">
        <v>637</v>
      </c>
      <c r="Q21" s="115"/>
      <c r="R21" s="390" t="s">
        <v>637</v>
      </c>
      <c r="S21" s="115"/>
      <c r="T21" s="390" t="s">
        <v>637</v>
      </c>
      <c r="U21" s="115" t="s">
        <v>637</v>
      </c>
      <c r="V21" s="390"/>
      <c r="W21" s="355" t="s">
        <v>637</v>
      </c>
      <c r="X21" s="398"/>
      <c r="Y21" s="115"/>
      <c r="Z21" s="390" t="s">
        <v>637</v>
      </c>
      <c r="AA21" s="115"/>
      <c r="AB21" s="390" t="s">
        <v>637</v>
      </c>
      <c r="AC21" s="411"/>
      <c r="AD21" s="412" t="s">
        <v>637</v>
      </c>
      <c r="AE21" s="411"/>
      <c r="AF21" s="412" t="s">
        <v>637</v>
      </c>
      <c r="AG21" s="411"/>
      <c r="AH21" s="412" t="s">
        <v>637</v>
      </c>
      <c r="AI21" s="411"/>
      <c r="AJ21" s="412" t="s">
        <v>637</v>
      </c>
      <c r="AK21" s="411"/>
      <c r="AL21" s="412" t="s">
        <v>637</v>
      </c>
      <c r="AM21" s="411"/>
      <c r="AN21" s="412" t="s">
        <v>637</v>
      </c>
      <c r="AO21" s="411"/>
      <c r="AP21" s="412" t="s">
        <v>637</v>
      </c>
      <c r="AQ21" s="411"/>
      <c r="AR21" s="412" t="s">
        <v>637</v>
      </c>
      <c r="AS21" s="355"/>
      <c r="AT21" s="390" t="s">
        <v>637</v>
      </c>
      <c r="AU21" s="356" t="s">
        <v>637</v>
      </c>
      <c r="AV21" s="390"/>
      <c r="AW21" s="356" t="s">
        <v>637</v>
      </c>
      <c r="AX21" s="390"/>
      <c r="AY21" s="356"/>
      <c r="AZ21" s="390" t="s">
        <v>637</v>
      </c>
      <c r="BA21" s="356"/>
      <c r="BB21" s="390" t="s">
        <v>637</v>
      </c>
      <c r="BC21" s="356" t="s">
        <v>637</v>
      </c>
      <c r="BD21" s="390"/>
      <c r="BE21" s="356" t="s">
        <v>637</v>
      </c>
      <c r="BF21" s="390"/>
      <c r="BG21" s="523"/>
      <c r="BH21" s="390" t="s">
        <v>637</v>
      </c>
      <c r="BI21" s="76"/>
      <c r="BJ21" s="483" t="s">
        <v>637</v>
      </c>
      <c r="BK21" s="76"/>
      <c r="BL21" s="483" t="s">
        <v>637</v>
      </c>
      <c r="BM21" s="115"/>
      <c r="BN21" s="390" t="s">
        <v>637</v>
      </c>
      <c r="BO21" s="391"/>
      <c r="BP21" s="392" t="s">
        <v>637</v>
      </c>
      <c r="BQ21" s="391"/>
      <c r="BR21" s="392" t="s">
        <v>637</v>
      </c>
      <c r="BS21" s="115"/>
      <c r="BT21" s="390" t="s">
        <v>637</v>
      </c>
      <c r="BU21" s="115"/>
      <c r="BV21" s="390" t="s">
        <v>637</v>
      </c>
      <c r="BW21" s="435"/>
      <c r="BX21" s="398" t="s">
        <v>637</v>
      </c>
      <c r="BY21" s="115"/>
      <c r="BZ21" s="390" t="s">
        <v>637</v>
      </c>
      <c r="CA21" s="115"/>
      <c r="CB21" s="390" t="s">
        <v>637</v>
      </c>
      <c r="CC21" s="115" t="s">
        <v>637</v>
      </c>
      <c r="CD21" s="390"/>
      <c r="CE21" s="115"/>
      <c r="CF21" s="390" t="s">
        <v>637</v>
      </c>
      <c r="CG21" s="115"/>
      <c r="CH21" s="390" t="s">
        <v>637</v>
      </c>
      <c r="CI21" s="115"/>
      <c r="CJ21" s="390" t="s">
        <v>637</v>
      </c>
      <c r="CK21" s="115"/>
      <c r="CL21" s="390" t="s">
        <v>637</v>
      </c>
      <c r="CM21" s="115"/>
      <c r="CN21" s="390" t="s">
        <v>637</v>
      </c>
      <c r="CO21" s="115"/>
      <c r="CP21" s="390" t="s">
        <v>637</v>
      </c>
      <c r="CQ21" s="115"/>
      <c r="CR21" s="390" t="s">
        <v>637</v>
      </c>
      <c r="CS21" s="115"/>
      <c r="CT21" s="390" t="s">
        <v>637</v>
      </c>
      <c r="CU21" s="391"/>
      <c r="CV21" s="392" t="s">
        <v>637</v>
      </c>
      <c r="CW21" s="391"/>
      <c r="CX21" s="392" t="s">
        <v>637</v>
      </c>
    </row>
    <row r="22" spans="1:102" x14ac:dyDescent="0.25">
      <c r="A22" s="76">
        <v>17</v>
      </c>
      <c r="B22" s="1671" t="s">
        <v>130</v>
      </c>
      <c r="C22" s="1671"/>
      <c r="D22" s="1672"/>
      <c r="E22" s="115" t="s">
        <v>637</v>
      </c>
      <c r="F22" s="390"/>
      <c r="G22" s="115"/>
      <c r="H22" s="390" t="s">
        <v>637</v>
      </c>
      <c r="I22" s="115" t="s">
        <v>44</v>
      </c>
      <c r="J22" s="390" t="s">
        <v>637</v>
      </c>
      <c r="K22" s="115"/>
      <c r="L22" s="390" t="s">
        <v>637</v>
      </c>
      <c r="M22" s="115"/>
      <c r="N22" s="390" t="s">
        <v>637</v>
      </c>
      <c r="O22" s="115"/>
      <c r="P22" s="390" t="s">
        <v>637</v>
      </c>
      <c r="Q22" s="115"/>
      <c r="R22" s="390" t="s">
        <v>637</v>
      </c>
      <c r="S22" s="115"/>
      <c r="T22" s="390" t="s">
        <v>637</v>
      </c>
      <c r="U22" s="115"/>
      <c r="V22" s="390" t="s">
        <v>637</v>
      </c>
      <c r="W22" s="355"/>
      <c r="X22" s="398" t="s">
        <v>637</v>
      </c>
      <c r="Y22" s="115"/>
      <c r="Z22" s="390" t="s">
        <v>637</v>
      </c>
      <c r="AA22" s="115"/>
      <c r="AB22" s="390" t="s">
        <v>637</v>
      </c>
      <c r="AC22" s="411"/>
      <c r="AD22" s="412" t="s">
        <v>637</v>
      </c>
      <c r="AE22" s="411"/>
      <c r="AF22" s="412" t="s">
        <v>637</v>
      </c>
      <c r="AG22" s="411"/>
      <c r="AH22" s="412" t="s">
        <v>637</v>
      </c>
      <c r="AI22" s="411"/>
      <c r="AJ22" s="412" t="s">
        <v>637</v>
      </c>
      <c r="AK22" s="411"/>
      <c r="AL22" s="412" t="s">
        <v>637</v>
      </c>
      <c r="AM22" s="411"/>
      <c r="AN22" s="412" t="s">
        <v>637</v>
      </c>
      <c r="AO22" s="411"/>
      <c r="AP22" s="412" t="s">
        <v>637</v>
      </c>
      <c r="AQ22" s="411"/>
      <c r="AR22" s="412" t="s">
        <v>637</v>
      </c>
      <c r="AS22" s="355"/>
      <c r="AT22" s="390" t="s">
        <v>637</v>
      </c>
      <c r="AU22" s="356"/>
      <c r="AV22" s="390" t="s">
        <v>637</v>
      </c>
      <c r="AW22" s="356"/>
      <c r="AX22" s="390" t="s">
        <v>637</v>
      </c>
      <c r="AY22" s="356"/>
      <c r="AZ22" s="390" t="s">
        <v>637</v>
      </c>
      <c r="BA22" s="356"/>
      <c r="BB22" s="390" t="s">
        <v>637</v>
      </c>
      <c r="BC22" s="356"/>
      <c r="BD22" s="390" t="s">
        <v>637</v>
      </c>
      <c r="BE22" s="356"/>
      <c r="BF22" s="390" t="s">
        <v>637</v>
      </c>
      <c r="BG22" s="523"/>
      <c r="BH22" s="390" t="s">
        <v>637</v>
      </c>
      <c r="BI22" s="76"/>
      <c r="BJ22" s="483" t="s">
        <v>637</v>
      </c>
      <c r="BK22" s="76"/>
      <c r="BL22" s="483" t="s">
        <v>637</v>
      </c>
      <c r="BM22" s="115"/>
      <c r="BN22" s="390" t="s">
        <v>637</v>
      </c>
      <c r="BO22" s="391"/>
      <c r="BP22" s="392" t="s">
        <v>637</v>
      </c>
      <c r="BQ22" s="391"/>
      <c r="BR22" s="392" t="s">
        <v>637</v>
      </c>
      <c r="BS22" s="390" t="s">
        <v>637</v>
      </c>
      <c r="BT22" s="421"/>
      <c r="BU22" s="115" t="s">
        <v>637</v>
      </c>
      <c r="BV22" s="390"/>
      <c r="BW22" s="435" t="s">
        <v>637</v>
      </c>
      <c r="BX22" s="398"/>
      <c r="BY22" s="115"/>
      <c r="BZ22" s="390" t="s">
        <v>637</v>
      </c>
      <c r="CA22" s="115"/>
      <c r="CB22" s="390" t="s">
        <v>637</v>
      </c>
      <c r="CC22" s="115"/>
      <c r="CD22" s="390" t="s">
        <v>637</v>
      </c>
      <c r="CE22" s="115"/>
      <c r="CF22" s="390" t="s">
        <v>637</v>
      </c>
      <c r="CG22" s="115"/>
      <c r="CH22" s="390" t="s">
        <v>637</v>
      </c>
      <c r="CI22" s="115"/>
      <c r="CJ22" s="390" t="s">
        <v>637</v>
      </c>
      <c r="CK22" s="115"/>
      <c r="CL22" s="390" t="s">
        <v>637</v>
      </c>
      <c r="CM22" s="115"/>
      <c r="CN22" s="390" t="s">
        <v>637</v>
      </c>
      <c r="CO22" s="115"/>
      <c r="CP22" s="390" t="s">
        <v>637</v>
      </c>
      <c r="CQ22" s="115"/>
      <c r="CR22" s="390" t="s">
        <v>637</v>
      </c>
      <c r="CS22" s="115"/>
      <c r="CT22" s="390" t="s">
        <v>637</v>
      </c>
      <c r="CU22" s="391"/>
      <c r="CV22" s="392" t="s">
        <v>637</v>
      </c>
      <c r="CW22" s="391"/>
      <c r="CX22" s="392" t="s">
        <v>637</v>
      </c>
    </row>
    <row r="23" spans="1:102" ht="15.75" thickBot="1" x14ac:dyDescent="0.3">
      <c r="A23" s="78">
        <v>18</v>
      </c>
      <c r="B23" s="1673" t="s">
        <v>131</v>
      </c>
      <c r="C23" s="1673"/>
      <c r="D23" s="1674"/>
      <c r="E23" s="393" t="s">
        <v>637</v>
      </c>
      <c r="F23" s="394"/>
      <c r="G23" s="393"/>
      <c r="H23" s="394" t="s">
        <v>637</v>
      </c>
      <c r="I23" s="393" t="s">
        <v>44</v>
      </c>
      <c r="J23" s="394" t="s">
        <v>637</v>
      </c>
      <c r="K23" s="393"/>
      <c r="L23" s="394" t="s">
        <v>637</v>
      </c>
      <c r="M23" s="393"/>
      <c r="N23" s="394" t="s">
        <v>637</v>
      </c>
      <c r="O23" s="393"/>
      <c r="P23" s="394" t="s">
        <v>637</v>
      </c>
      <c r="Q23" s="393"/>
      <c r="R23" s="394" t="s">
        <v>637</v>
      </c>
      <c r="S23" s="393"/>
      <c r="T23" s="394" t="s">
        <v>637</v>
      </c>
      <c r="U23" s="393"/>
      <c r="V23" s="394" t="s">
        <v>637</v>
      </c>
      <c r="W23" s="414"/>
      <c r="X23" s="415" t="s">
        <v>637</v>
      </c>
      <c r="Y23" s="416"/>
      <c r="Z23" s="399" t="s">
        <v>637</v>
      </c>
      <c r="AA23" s="416"/>
      <c r="AB23" s="399" t="s">
        <v>637</v>
      </c>
      <c r="AC23" s="417"/>
      <c r="AD23" s="418" t="s">
        <v>637</v>
      </c>
      <c r="AE23" s="417"/>
      <c r="AF23" s="418" t="s">
        <v>638</v>
      </c>
      <c r="AG23" s="417"/>
      <c r="AH23" s="418" t="s">
        <v>637</v>
      </c>
      <c r="AI23" s="417"/>
      <c r="AJ23" s="418" t="s">
        <v>637</v>
      </c>
      <c r="AK23" s="417"/>
      <c r="AL23" s="418" t="s">
        <v>637</v>
      </c>
      <c r="AM23" s="417"/>
      <c r="AN23" s="418" t="s">
        <v>637</v>
      </c>
      <c r="AO23" s="417"/>
      <c r="AP23" s="418" t="s">
        <v>637</v>
      </c>
      <c r="AQ23" s="417"/>
      <c r="AR23" s="418" t="s">
        <v>637</v>
      </c>
      <c r="AS23" s="414"/>
      <c r="AT23" s="394" t="s">
        <v>637</v>
      </c>
      <c r="AU23" s="401"/>
      <c r="AV23" s="394" t="s">
        <v>637</v>
      </c>
      <c r="AW23" s="401"/>
      <c r="AX23" s="394" t="s">
        <v>637</v>
      </c>
      <c r="AY23" s="401"/>
      <c r="AZ23" s="394" t="s">
        <v>637</v>
      </c>
      <c r="BA23" s="401"/>
      <c r="BB23" s="394" t="s">
        <v>637</v>
      </c>
      <c r="BC23" s="401"/>
      <c r="BD23" s="394" t="s">
        <v>637</v>
      </c>
      <c r="BE23" s="401"/>
      <c r="BF23" s="394" t="s">
        <v>637</v>
      </c>
      <c r="BG23" s="599"/>
      <c r="BH23" s="394" t="s">
        <v>637</v>
      </c>
      <c r="BI23" s="484"/>
      <c r="BJ23" s="485" t="s">
        <v>637</v>
      </c>
      <c r="BK23" s="484"/>
      <c r="BL23" s="485" t="s">
        <v>637</v>
      </c>
      <c r="BM23" s="393"/>
      <c r="BN23" s="394" t="s">
        <v>637</v>
      </c>
      <c r="BO23" s="395"/>
      <c r="BP23" s="396" t="s">
        <v>638</v>
      </c>
      <c r="BQ23" s="395"/>
      <c r="BR23" s="396" t="s">
        <v>637</v>
      </c>
      <c r="BS23" s="394" t="s">
        <v>637</v>
      </c>
      <c r="BT23" s="421"/>
      <c r="BU23" s="416" t="s">
        <v>637</v>
      </c>
      <c r="BV23" s="399"/>
      <c r="BW23" s="414" t="s">
        <v>637</v>
      </c>
      <c r="BX23" s="415"/>
      <c r="BY23" s="416"/>
      <c r="BZ23" s="399" t="s">
        <v>637</v>
      </c>
      <c r="CA23" s="393"/>
      <c r="CB23" s="394" t="s">
        <v>637</v>
      </c>
      <c r="CC23" s="393"/>
      <c r="CD23" s="394" t="s">
        <v>637</v>
      </c>
      <c r="CE23" s="393"/>
      <c r="CF23" s="394" t="s">
        <v>637</v>
      </c>
      <c r="CG23" s="393"/>
      <c r="CH23" s="394" t="s">
        <v>637</v>
      </c>
      <c r="CI23" s="393"/>
      <c r="CJ23" s="394" t="s">
        <v>637</v>
      </c>
      <c r="CK23" s="393"/>
      <c r="CL23" s="394" t="s">
        <v>637</v>
      </c>
      <c r="CM23" s="393"/>
      <c r="CN23" s="394" t="s">
        <v>637</v>
      </c>
      <c r="CO23" s="393"/>
      <c r="CP23" s="390" t="s">
        <v>637</v>
      </c>
      <c r="CQ23" s="393"/>
      <c r="CR23" s="390" t="s">
        <v>637</v>
      </c>
      <c r="CS23" s="393"/>
      <c r="CT23" s="394" t="s">
        <v>637</v>
      </c>
      <c r="CU23" s="395"/>
      <c r="CV23" s="396" t="s">
        <v>637</v>
      </c>
      <c r="CW23" s="395"/>
      <c r="CX23" s="396" t="s">
        <v>637</v>
      </c>
    </row>
    <row r="24" spans="1:102" ht="16.5" thickBot="1" x14ac:dyDescent="0.3">
      <c r="A24" s="1656" t="s">
        <v>208</v>
      </c>
      <c r="B24" s="1657"/>
      <c r="C24" s="1657"/>
      <c r="D24" s="1657"/>
      <c r="E24" s="400">
        <v>17</v>
      </c>
      <c r="F24" s="422">
        <v>1</v>
      </c>
      <c r="G24" s="400">
        <v>7</v>
      </c>
      <c r="H24" s="422">
        <v>11</v>
      </c>
      <c r="I24" s="400">
        <f>COUNTIF(I6:I23,"=X")</f>
        <v>8</v>
      </c>
      <c r="J24" s="400">
        <f>COUNTIF(J6:J23,"=X")</f>
        <v>10</v>
      </c>
      <c r="K24" s="400">
        <f t="shared" ref="K24:P24" si="0">COUNTIF(K6:K23,"=X")</f>
        <v>8</v>
      </c>
      <c r="L24" s="400">
        <f t="shared" si="0"/>
        <v>10</v>
      </c>
      <c r="M24" s="400">
        <f t="shared" si="0"/>
        <v>8</v>
      </c>
      <c r="N24" s="400">
        <f t="shared" si="0"/>
        <v>10</v>
      </c>
      <c r="O24" s="400">
        <f t="shared" si="0"/>
        <v>9</v>
      </c>
      <c r="P24" s="400">
        <f t="shared" si="0"/>
        <v>9</v>
      </c>
      <c r="Q24" s="400">
        <v>10</v>
      </c>
      <c r="R24" s="422">
        <v>8</v>
      </c>
      <c r="S24" s="400">
        <v>10</v>
      </c>
      <c r="T24" s="422">
        <v>8</v>
      </c>
      <c r="U24" s="423">
        <v>8</v>
      </c>
      <c r="V24" s="424">
        <v>10</v>
      </c>
      <c r="W24" s="425">
        <v>10</v>
      </c>
      <c r="X24" s="424">
        <v>8</v>
      </c>
      <c r="Y24" s="425">
        <v>9</v>
      </c>
      <c r="Z24" s="424">
        <v>9</v>
      </c>
      <c r="AA24" s="425">
        <v>9</v>
      </c>
      <c r="AB24" s="424">
        <v>9</v>
      </c>
      <c r="AC24" s="400">
        <f t="shared" ref="AC24:AR24" si="1">COUNTA(AC6:AC23)</f>
        <v>9</v>
      </c>
      <c r="AD24" s="400">
        <f t="shared" si="1"/>
        <v>9</v>
      </c>
      <c r="AE24" s="400">
        <f t="shared" si="1"/>
        <v>9</v>
      </c>
      <c r="AF24" s="400">
        <f t="shared" si="1"/>
        <v>9</v>
      </c>
      <c r="AG24" s="400">
        <f t="shared" si="1"/>
        <v>10</v>
      </c>
      <c r="AH24" s="400">
        <f t="shared" si="1"/>
        <v>8</v>
      </c>
      <c r="AI24" s="400">
        <f t="shared" si="1"/>
        <v>11</v>
      </c>
      <c r="AJ24" s="400">
        <f t="shared" si="1"/>
        <v>7</v>
      </c>
      <c r="AK24" s="400">
        <f t="shared" si="1"/>
        <v>11</v>
      </c>
      <c r="AL24" s="400">
        <f t="shared" si="1"/>
        <v>7</v>
      </c>
      <c r="AM24" s="400">
        <f t="shared" si="1"/>
        <v>10</v>
      </c>
      <c r="AN24" s="400">
        <f t="shared" si="1"/>
        <v>8</v>
      </c>
      <c r="AO24" s="400">
        <f t="shared" si="1"/>
        <v>10</v>
      </c>
      <c r="AP24" s="400">
        <f t="shared" si="1"/>
        <v>8</v>
      </c>
      <c r="AQ24" s="400">
        <f t="shared" si="1"/>
        <v>10</v>
      </c>
      <c r="AR24" s="400">
        <f t="shared" si="1"/>
        <v>8</v>
      </c>
      <c r="AS24" s="426">
        <v>11</v>
      </c>
      <c r="AT24" s="400">
        <v>7</v>
      </c>
      <c r="AU24" s="426">
        <v>10</v>
      </c>
      <c r="AV24" s="400">
        <v>8</v>
      </c>
      <c r="AW24" s="426">
        <v>11</v>
      </c>
      <c r="AX24" s="400">
        <v>7</v>
      </c>
      <c r="AY24" s="426">
        <v>11</v>
      </c>
      <c r="AZ24" s="400">
        <v>7</v>
      </c>
      <c r="BA24" s="426">
        <v>11</v>
      </c>
      <c r="BB24" s="400">
        <v>7</v>
      </c>
      <c r="BC24" s="426">
        <v>11</v>
      </c>
      <c r="BD24" s="400">
        <v>7</v>
      </c>
      <c r="BE24" s="426">
        <v>11</v>
      </c>
      <c r="BF24" s="400">
        <v>7</v>
      </c>
      <c r="BG24" s="400">
        <v>11</v>
      </c>
      <c r="BH24" s="400">
        <v>7</v>
      </c>
      <c r="BI24" s="400">
        <v>12</v>
      </c>
      <c r="BJ24" s="422">
        <v>6</v>
      </c>
      <c r="BK24" s="400">
        <v>12</v>
      </c>
      <c r="BL24" s="422">
        <v>6</v>
      </c>
      <c r="BM24" s="400">
        <v>5</v>
      </c>
      <c r="BN24" s="422">
        <v>13</v>
      </c>
      <c r="BO24" s="400">
        <v>5</v>
      </c>
      <c r="BP24" s="422">
        <v>13</v>
      </c>
      <c r="BQ24" s="400">
        <v>5</v>
      </c>
      <c r="BR24" s="422">
        <v>13</v>
      </c>
      <c r="BS24" s="400">
        <v>16</v>
      </c>
      <c r="BT24" s="422">
        <v>2</v>
      </c>
      <c r="BU24" s="400">
        <v>17</v>
      </c>
      <c r="BV24" s="422">
        <v>1</v>
      </c>
      <c r="BW24" s="400">
        <v>14</v>
      </c>
      <c r="BX24" s="422">
        <v>4</v>
      </c>
      <c r="BY24" s="400">
        <v>9</v>
      </c>
      <c r="BZ24" s="422">
        <v>9</v>
      </c>
      <c r="CA24" s="400">
        <v>11</v>
      </c>
      <c r="CB24" s="422">
        <v>7</v>
      </c>
      <c r="CC24" s="400">
        <v>10</v>
      </c>
      <c r="CD24" s="422">
        <v>8</v>
      </c>
      <c r="CE24" s="400">
        <v>7</v>
      </c>
      <c r="CF24" s="422">
        <v>11</v>
      </c>
      <c r="CG24" s="400">
        <v>6</v>
      </c>
      <c r="CH24" s="422">
        <v>12</v>
      </c>
      <c r="CI24" s="400">
        <v>6</v>
      </c>
      <c r="CJ24" s="422">
        <v>12</v>
      </c>
      <c r="CK24" s="400">
        <v>6</v>
      </c>
      <c r="CL24" s="422">
        <v>12</v>
      </c>
      <c r="CM24" s="400">
        <v>7</v>
      </c>
      <c r="CN24" s="422">
        <v>11</v>
      </c>
      <c r="CO24" s="400">
        <v>15</v>
      </c>
      <c r="CP24" s="422">
        <v>3</v>
      </c>
      <c r="CQ24" s="400">
        <v>14</v>
      </c>
      <c r="CR24" s="422">
        <v>4</v>
      </c>
      <c r="CS24" s="400">
        <f>COUNTIF(CS6:CS23,"X")</f>
        <v>11</v>
      </c>
      <c r="CT24" s="400">
        <f t="shared" ref="CT24:CX24" si="2">COUNTIF(CT6:CT23,"X")</f>
        <v>7</v>
      </c>
      <c r="CU24" s="400">
        <f t="shared" si="2"/>
        <v>10</v>
      </c>
      <c r="CV24" s="400">
        <f t="shared" si="2"/>
        <v>8</v>
      </c>
      <c r="CW24" s="400">
        <f t="shared" si="2"/>
        <v>11</v>
      </c>
      <c r="CX24" s="400">
        <f t="shared" si="2"/>
        <v>7</v>
      </c>
    </row>
    <row r="25" spans="1:102" ht="15.75" thickBot="1" x14ac:dyDescent="0.3"/>
    <row r="26" spans="1:102" x14ac:dyDescent="0.25">
      <c r="A26" s="1658" t="s">
        <v>132</v>
      </c>
      <c r="B26" s="82" t="s">
        <v>133</v>
      </c>
      <c r="C26" s="83"/>
      <c r="D26" s="83"/>
      <c r="E26" s="83"/>
      <c r="F26" s="83"/>
      <c r="G26" s="84"/>
    </row>
    <row r="27" spans="1:102" x14ac:dyDescent="0.25">
      <c r="A27" s="1659"/>
      <c r="B27" s="85" t="s">
        <v>134</v>
      </c>
      <c r="C27" s="86"/>
      <c r="D27" s="86"/>
      <c r="E27" s="86"/>
      <c r="F27" s="87"/>
      <c r="G27" s="88"/>
    </row>
    <row r="28" spans="1:102" ht="15.75" customHeight="1" thickBot="1" x14ac:dyDescent="0.3">
      <c r="A28" s="1660"/>
      <c r="B28" s="89" t="s">
        <v>153</v>
      </c>
      <c r="C28" s="90"/>
      <c r="D28" s="90"/>
      <c r="E28" s="90"/>
      <c r="F28" s="90"/>
      <c r="G28" s="91"/>
    </row>
    <row r="29" spans="1:102" ht="15.75" thickBot="1" x14ac:dyDescent="0.3"/>
    <row r="30" spans="1:102" ht="19.5" thickBot="1" x14ac:dyDescent="0.35">
      <c r="A30" s="42" t="s">
        <v>44</v>
      </c>
      <c r="B30" s="43"/>
      <c r="C30" s="1677" t="s">
        <v>45</v>
      </c>
      <c r="D30" s="1678"/>
      <c r="E30" s="1678"/>
      <c r="F30" s="1678"/>
      <c r="G30" s="1678"/>
      <c r="H30" s="1678"/>
      <c r="I30" s="1678"/>
      <c r="J30" s="1678"/>
      <c r="K30" s="1678"/>
      <c r="L30" s="1678"/>
      <c r="M30" s="1678"/>
      <c r="N30" s="1679"/>
      <c r="O30" s="165"/>
      <c r="P30" s="165"/>
    </row>
    <row r="31" spans="1:102" x14ac:dyDescent="0.25">
      <c r="A31" s="21" t="s">
        <v>19</v>
      </c>
      <c r="B31" s="21" t="s">
        <v>20</v>
      </c>
      <c r="C31" s="1681" t="s">
        <v>21</v>
      </c>
      <c r="D31" s="1682"/>
      <c r="E31" s="1682"/>
      <c r="F31" s="1682"/>
      <c r="G31" s="1682"/>
      <c r="H31" s="1682"/>
      <c r="I31" s="1682"/>
      <c r="J31" s="1682"/>
      <c r="K31" s="1682"/>
      <c r="L31" s="1682"/>
      <c r="M31" s="1682"/>
      <c r="N31" s="1683"/>
      <c r="O31" s="165"/>
      <c r="P31" s="165"/>
    </row>
    <row r="32" spans="1:102" ht="18.75" customHeight="1" x14ac:dyDescent="0.25">
      <c r="A32" s="18">
        <v>5</v>
      </c>
      <c r="B32" s="169" t="s">
        <v>7</v>
      </c>
      <c r="C32" s="1684" t="s">
        <v>84</v>
      </c>
      <c r="D32" s="1684"/>
      <c r="E32" s="1684"/>
      <c r="F32" s="1684"/>
      <c r="G32" s="1684"/>
      <c r="H32" s="1684"/>
      <c r="I32" s="1684"/>
      <c r="J32" s="1684"/>
      <c r="K32" s="1684"/>
      <c r="L32" s="1684"/>
      <c r="M32" s="1684"/>
      <c r="N32" s="1684"/>
      <c r="O32" s="165"/>
      <c r="P32" s="165"/>
    </row>
    <row r="33" spans="1:16" ht="18.75" customHeight="1" x14ac:dyDescent="0.25">
      <c r="A33" s="18">
        <v>10</v>
      </c>
      <c r="B33" s="169" t="s">
        <v>27</v>
      </c>
      <c r="C33" s="1684" t="s">
        <v>86</v>
      </c>
      <c r="D33" s="1684"/>
      <c r="E33" s="1684"/>
      <c r="F33" s="1684"/>
      <c r="G33" s="1684"/>
      <c r="H33" s="1684"/>
      <c r="I33" s="1684"/>
      <c r="J33" s="1684"/>
      <c r="K33" s="1684"/>
      <c r="L33" s="1684"/>
      <c r="M33" s="1684"/>
      <c r="N33" s="1684"/>
      <c r="O33" s="165"/>
      <c r="P33" s="165"/>
    </row>
    <row r="34" spans="1:16" ht="19.5" customHeight="1" thickBot="1" x14ac:dyDescent="0.3">
      <c r="A34" s="19">
        <v>20</v>
      </c>
      <c r="B34" s="170" t="s">
        <v>28</v>
      </c>
      <c r="C34" s="494" t="s">
        <v>85</v>
      </c>
      <c r="D34" s="495"/>
      <c r="E34" s="495"/>
      <c r="F34" s="495"/>
      <c r="G34" s="495"/>
      <c r="H34" s="495"/>
      <c r="I34" s="495"/>
      <c r="J34" s="495"/>
      <c r="K34" s="495"/>
      <c r="L34" s="495"/>
      <c r="M34" s="495"/>
      <c r="N34" s="496"/>
      <c r="O34" s="165"/>
      <c r="P34" s="165"/>
    </row>
    <row r="35" spans="1:16" x14ac:dyDescent="0.25">
      <c r="J35" s="168"/>
      <c r="K35" s="168"/>
      <c r="L35" s="1680"/>
      <c r="M35" s="1680"/>
      <c r="N35" s="165"/>
      <c r="O35" s="165"/>
      <c r="P35" s="165"/>
    </row>
    <row r="36" spans="1:16" x14ac:dyDescent="0.25">
      <c r="J36" s="166"/>
      <c r="K36" s="167"/>
      <c r="L36" s="1655"/>
      <c r="M36" s="1655"/>
      <c r="N36" s="165"/>
      <c r="O36" s="165"/>
      <c r="P36" s="165"/>
    </row>
    <row r="37" spans="1:16" x14ac:dyDescent="0.25">
      <c r="J37" s="166"/>
      <c r="K37" s="167"/>
      <c r="L37" s="1655"/>
      <c r="M37" s="1655"/>
      <c r="N37" s="165"/>
      <c r="O37" s="165"/>
      <c r="P37" s="165"/>
    </row>
    <row r="38" spans="1:16" x14ac:dyDescent="0.25">
      <c r="J38" s="166"/>
      <c r="K38" s="167"/>
      <c r="L38" s="1655"/>
      <c r="M38" s="1655"/>
      <c r="N38" s="165"/>
      <c r="O38" s="165"/>
      <c r="P38" s="165"/>
    </row>
    <row r="39" spans="1:16" x14ac:dyDescent="0.25">
      <c r="J39" s="165"/>
      <c r="K39" s="165"/>
      <c r="L39" s="165"/>
      <c r="M39" s="165"/>
    </row>
  </sheetData>
  <mergeCells count="129">
    <mergeCell ref="CU3:CV3"/>
    <mergeCell ref="CU4:CV4"/>
    <mergeCell ref="CQ3:CR3"/>
    <mergeCell ref="CQ4:CR4"/>
    <mergeCell ref="CS3:CT3"/>
    <mergeCell ref="CS4:CT4"/>
    <mergeCell ref="CO4:CP4"/>
    <mergeCell ref="CC3:CD3"/>
    <mergeCell ref="CC4:CD4"/>
    <mergeCell ref="CE3:CF3"/>
    <mergeCell ref="CE4:CF4"/>
    <mergeCell ref="CG3:CH3"/>
    <mergeCell ref="CG4:CH4"/>
    <mergeCell ref="CM3:CN3"/>
    <mergeCell ref="CM4:CN4"/>
    <mergeCell ref="CO3:CP3"/>
    <mergeCell ref="BW3:BX3"/>
    <mergeCell ref="BW4:BX4"/>
    <mergeCell ref="BY3:BZ3"/>
    <mergeCell ref="BY4:BZ4"/>
    <mergeCell ref="CA3:CB3"/>
    <mergeCell ref="CA4:CB4"/>
    <mergeCell ref="CI3:CJ3"/>
    <mergeCell ref="CI4:CJ4"/>
    <mergeCell ref="CK3:CL3"/>
    <mergeCell ref="CK4:CL4"/>
    <mergeCell ref="AK3:AL3"/>
    <mergeCell ref="AM3:AN3"/>
    <mergeCell ref="BQ3:BR3"/>
    <mergeCell ref="BQ4:BR4"/>
    <mergeCell ref="BS3:BT3"/>
    <mergeCell ref="BS4:BT4"/>
    <mergeCell ref="BU3:BV3"/>
    <mergeCell ref="BU4:BV4"/>
    <mergeCell ref="BK3:BL3"/>
    <mergeCell ref="BK4:BL4"/>
    <mergeCell ref="BM3:BN3"/>
    <mergeCell ref="BM4:BN4"/>
    <mergeCell ref="BO3:BP3"/>
    <mergeCell ref="BO4:BP4"/>
    <mergeCell ref="BC3:BD3"/>
    <mergeCell ref="BC4:BD4"/>
    <mergeCell ref="BE3:BF3"/>
    <mergeCell ref="BE4:BF4"/>
    <mergeCell ref="BI3:BJ3"/>
    <mergeCell ref="BI4:BJ4"/>
    <mergeCell ref="AW3:AX3"/>
    <mergeCell ref="AW4:AX4"/>
    <mergeCell ref="AY3:AZ3"/>
    <mergeCell ref="AY4:AZ4"/>
    <mergeCell ref="BA3:BB3"/>
    <mergeCell ref="BA4:BB4"/>
    <mergeCell ref="BG3:BH3"/>
    <mergeCell ref="BG4:BH4"/>
    <mergeCell ref="AQ3:AR3"/>
    <mergeCell ref="AQ4:AR4"/>
    <mergeCell ref="AS3:AT3"/>
    <mergeCell ref="AS4:AT4"/>
    <mergeCell ref="AU3:AV3"/>
    <mergeCell ref="AU4:AV4"/>
    <mergeCell ref="O3:P3"/>
    <mergeCell ref="Q3:R3"/>
    <mergeCell ref="O4:P4"/>
    <mergeCell ref="Q4:R4"/>
    <mergeCell ref="S3:T3"/>
    <mergeCell ref="L36:M36"/>
    <mergeCell ref="L37:M37"/>
    <mergeCell ref="L35:M35"/>
    <mergeCell ref="B9:D9"/>
    <mergeCell ref="B10:D10"/>
    <mergeCell ref="B11:D11"/>
    <mergeCell ref="B12:D12"/>
    <mergeCell ref="B21:D21"/>
    <mergeCell ref="B15:D15"/>
    <mergeCell ref="B16:D16"/>
    <mergeCell ref="B17:D17"/>
    <mergeCell ref="B20:D20"/>
    <mergeCell ref="B19:D19"/>
    <mergeCell ref="C31:N31"/>
    <mergeCell ref="C32:N32"/>
    <mergeCell ref="C33:N33"/>
    <mergeCell ref="L38:M38"/>
    <mergeCell ref="A24:D24"/>
    <mergeCell ref="A26:A28"/>
    <mergeCell ref="G3:H3"/>
    <mergeCell ref="I3:J3"/>
    <mergeCell ref="K3:L3"/>
    <mergeCell ref="A4:A5"/>
    <mergeCell ref="B4:D5"/>
    <mergeCell ref="E4:F4"/>
    <mergeCell ref="G4:H4"/>
    <mergeCell ref="I4:J4"/>
    <mergeCell ref="K4:L4"/>
    <mergeCell ref="B22:D22"/>
    <mergeCell ref="B23:D23"/>
    <mergeCell ref="B13:D13"/>
    <mergeCell ref="B14:D14"/>
    <mergeCell ref="E3:F3"/>
    <mergeCell ref="B6:D6"/>
    <mergeCell ref="B18:D18"/>
    <mergeCell ref="B7:D7"/>
    <mergeCell ref="B8:D8"/>
    <mergeCell ref="C30:N30"/>
    <mergeCell ref="M3:N3"/>
    <mergeCell ref="M4:N4"/>
    <mergeCell ref="A2:CW2"/>
    <mergeCell ref="CW3:CX3"/>
    <mergeCell ref="CW4:CX4"/>
    <mergeCell ref="AO3:AP3"/>
    <mergeCell ref="AA4:AB4"/>
    <mergeCell ref="AC4:AD4"/>
    <mergeCell ref="AE4:AF4"/>
    <mergeCell ref="AG4:AH4"/>
    <mergeCell ref="AI4:AJ4"/>
    <mergeCell ref="AK4:AL4"/>
    <mergeCell ref="AM4:AN4"/>
    <mergeCell ref="AO4:AP4"/>
    <mergeCell ref="AA3:AB3"/>
    <mergeCell ref="AC3:AD3"/>
    <mergeCell ref="AE3:AF3"/>
    <mergeCell ref="AG3:AH3"/>
    <mergeCell ref="AI3:AJ3"/>
    <mergeCell ref="U3:V3"/>
    <mergeCell ref="W3:X3"/>
    <mergeCell ref="Y3:Z3"/>
    <mergeCell ref="S4:T4"/>
    <mergeCell ref="U4:V4"/>
    <mergeCell ref="W4:X4"/>
    <mergeCell ref="Y4:Z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zoomScale="88" zoomScaleNormal="88" workbookViewId="0">
      <selection activeCell="E3" sqref="E3"/>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53"/>
      <c r="D2" s="1689" t="s">
        <v>38</v>
      </c>
      <c r="E2" s="1690"/>
      <c r="F2" s="1690"/>
      <c r="G2" s="1691"/>
    </row>
    <row r="3" spans="3:7" ht="60" customHeight="1" thickBot="1" x14ac:dyDescent="0.3">
      <c r="C3" s="53"/>
      <c r="D3" s="97" t="s">
        <v>15</v>
      </c>
      <c r="E3" s="57" t="s">
        <v>16</v>
      </c>
      <c r="F3" s="54" t="s">
        <v>17</v>
      </c>
      <c r="G3" s="58" t="s">
        <v>18</v>
      </c>
    </row>
    <row r="4" spans="3:7" ht="60" customHeight="1" x14ac:dyDescent="0.25">
      <c r="C4" s="59" t="s">
        <v>48</v>
      </c>
      <c r="D4" s="60" t="s">
        <v>89</v>
      </c>
      <c r="E4" s="61" t="s">
        <v>92</v>
      </c>
      <c r="F4" s="61" t="s">
        <v>97</v>
      </c>
      <c r="G4" s="62" t="s">
        <v>101</v>
      </c>
    </row>
    <row r="5" spans="3:7" ht="51" customHeight="1" x14ac:dyDescent="0.25">
      <c r="C5" s="63" t="s">
        <v>3</v>
      </c>
      <c r="D5" s="56" t="s">
        <v>90</v>
      </c>
      <c r="E5" s="55" t="s">
        <v>93</v>
      </c>
      <c r="F5" s="55" t="s">
        <v>98</v>
      </c>
      <c r="G5" s="64" t="s">
        <v>102</v>
      </c>
    </row>
    <row r="6" spans="3:7" ht="51" customHeight="1" x14ac:dyDescent="0.25">
      <c r="C6" s="63" t="s">
        <v>4</v>
      </c>
      <c r="D6" s="55" t="s">
        <v>91</v>
      </c>
      <c r="E6" s="55" t="s">
        <v>94</v>
      </c>
      <c r="F6" s="55" t="s">
        <v>99</v>
      </c>
      <c r="G6" s="64" t="s">
        <v>50</v>
      </c>
    </row>
    <row r="7" spans="3:7" ht="126" customHeight="1" x14ac:dyDescent="0.25">
      <c r="C7" s="63" t="s">
        <v>87</v>
      </c>
      <c r="D7" s="55" t="s">
        <v>152</v>
      </c>
      <c r="E7" s="55" t="s">
        <v>95</v>
      </c>
      <c r="F7" s="55" t="s">
        <v>100</v>
      </c>
      <c r="G7" s="64" t="s">
        <v>135</v>
      </c>
    </row>
    <row r="8" spans="3:7" ht="92.25" customHeight="1" thickBot="1" x14ac:dyDescent="0.3">
      <c r="C8" s="65" t="s">
        <v>88</v>
      </c>
      <c r="D8" s="66"/>
      <c r="E8" s="66" t="s">
        <v>96</v>
      </c>
      <c r="F8" s="66" t="s">
        <v>96</v>
      </c>
      <c r="G8" s="67" t="s">
        <v>96</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45"/>
    </row>
    <row r="34" spans="2:2" ht="23.25" hidden="1" customHeight="1" x14ac:dyDescent="0.25">
      <c r="B34" s="44"/>
    </row>
    <row r="35" spans="2:2" ht="66.75" hidden="1" customHeight="1" x14ac:dyDescent="0.25">
      <c r="B35" s="44"/>
    </row>
    <row r="36" spans="2:2" ht="45" hidden="1" customHeight="1" x14ac:dyDescent="0.25">
      <c r="B36" s="44"/>
    </row>
    <row r="37" spans="2:2" ht="51" hidden="1" customHeight="1" x14ac:dyDescent="0.25">
      <c r="B37" s="44"/>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8"/>
  <sheetViews>
    <sheetView zoomScale="70" zoomScaleNormal="70" workbookViewId="0">
      <pane xSplit="1" ySplit="4" topLeftCell="D100" activePane="bottomRight" state="frozen"/>
      <selection pane="topRight" activeCell="B1" sqref="B1"/>
      <selection pane="bottomLeft" activeCell="A5" sqref="A5"/>
      <selection pane="bottomRight" activeCell="O102" sqref="O102"/>
    </sheetView>
  </sheetViews>
  <sheetFormatPr baseColWidth="10" defaultRowHeight="15" x14ac:dyDescent="0.25"/>
  <cols>
    <col min="1" max="1" width="9.7109375" customWidth="1"/>
    <col min="2" max="2" width="46.7109375" customWidth="1"/>
    <col min="3" max="3" width="11.85546875" customWidth="1"/>
    <col min="4" max="4" width="17" customWidth="1"/>
    <col min="5" max="5" width="18.5703125" customWidth="1"/>
    <col min="6" max="6" width="14.5703125" customWidth="1"/>
    <col min="7" max="7" width="11.5703125" customWidth="1"/>
    <col min="8" max="9" width="15" customWidth="1"/>
    <col min="10" max="11" width="14.42578125" customWidth="1"/>
    <col min="12" max="12" width="14.85546875" customWidth="1"/>
    <col min="13" max="13" width="15" customWidth="1"/>
    <col min="15" max="15" width="10.42578125" customWidth="1"/>
    <col min="16" max="16" width="8.7109375" customWidth="1"/>
    <col min="17" max="17" width="7.140625" customWidth="1"/>
    <col min="18" max="18" width="5.42578125" customWidth="1"/>
  </cols>
  <sheetData>
    <row r="1" spans="1:29" ht="15.75" thickBot="1" x14ac:dyDescent="0.3"/>
    <row r="2" spans="1:29" ht="15.75" thickBot="1" x14ac:dyDescent="0.3">
      <c r="A2" s="1703" t="s">
        <v>136</v>
      </c>
      <c r="B2" s="1704"/>
      <c r="C2" s="1704"/>
      <c r="D2" s="1704"/>
      <c r="E2" s="1704"/>
      <c r="F2" s="1704"/>
      <c r="G2" s="1704"/>
      <c r="H2" s="1704"/>
      <c r="I2" s="1704"/>
      <c r="J2" s="1704"/>
      <c r="K2" s="1704"/>
      <c r="L2" s="1704"/>
      <c r="M2" s="1705"/>
    </row>
    <row r="3" spans="1:29" ht="21" customHeight="1" thickBot="1" x14ac:dyDescent="0.3">
      <c r="A3" s="1708" t="s">
        <v>0</v>
      </c>
      <c r="B3" s="1706" t="s">
        <v>154</v>
      </c>
      <c r="C3" s="1708" t="s">
        <v>137</v>
      </c>
      <c r="D3" s="1710" t="s">
        <v>138</v>
      </c>
      <c r="E3" s="1710"/>
      <c r="F3" s="1710"/>
      <c r="G3" s="1710"/>
      <c r="H3" s="1710"/>
      <c r="I3" s="1710"/>
      <c r="J3" s="1710"/>
      <c r="K3" s="1711"/>
      <c r="L3" s="1712" t="s">
        <v>209</v>
      </c>
      <c r="M3" s="1713"/>
    </row>
    <row r="4" spans="1:29" ht="163.5" customHeight="1" thickBot="1" x14ac:dyDescent="0.3">
      <c r="A4" s="1714"/>
      <c r="B4" s="1707"/>
      <c r="C4" s="1709"/>
      <c r="D4" s="116" t="s">
        <v>210</v>
      </c>
      <c r="E4" s="117" t="s">
        <v>211</v>
      </c>
      <c r="F4" s="118" t="s">
        <v>212</v>
      </c>
      <c r="G4" s="119" t="s">
        <v>213</v>
      </c>
      <c r="H4" s="120" t="s">
        <v>214</v>
      </c>
      <c r="I4" s="120" t="s">
        <v>215</v>
      </c>
      <c r="J4" s="121" t="s">
        <v>216</v>
      </c>
      <c r="K4" s="122" t="s">
        <v>217</v>
      </c>
      <c r="L4" s="160" t="s">
        <v>218</v>
      </c>
      <c r="M4" s="160" t="s">
        <v>219</v>
      </c>
    </row>
    <row r="5" spans="1:29" ht="21" customHeight="1" x14ac:dyDescent="0.25">
      <c r="A5" s="1715">
        <v>1</v>
      </c>
      <c r="B5" s="451" t="s">
        <v>470</v>
      </c>
      <c r="C5" s="300" t="s">
        <v>139</v>
      </c>
      <c r="D5" s="301">
        <v>15</v>
      </c>
      <c r="E5" s="301">
        <v>5</v>
      </c>
      <c r="F5" s="301">
        <v>0</v>
      </c>
      <c r="G5" s="301">
        <v>15</v>
      </c>
      <c r="H5" s="300">
        <v>10</v>
      </c>
      <c r="I5" s="300">
        <v>10</v>
      </c>
      <c r="J5" s="300">
        <v>30</v>
      </c>
      <c r="K5" s="300">
        <v>85</v>
      </c>
      <c r="L5" s="332">
        <v>2</v>
      </c>
      <c r="M5" s="114"/>
      <c r="O5" s="1741" t="s">
        <v>143</v>
      </c>
      <c r="P5" s="1742"/>
      <c r="Q5" s="1741" t="s">
        <v>148</v>
      </c>
      <c r="R5" s="1742"/>
      <c r="U5" t="s">
        <v>139</v>
      </c>
      <c r="V5" s="124">
        <v>15</v>
      </c>
    </row>
    <row r="6" spans="1:29" ht="21.75" customHeight="1" thickBot="1" x14ac:dyDescent="0.3">
      <c r="A6" s="1716"/>
      <c r="B6" s="453" t="s">
        <v>236</v>
      </c>
      <c r="C6" s="375" t="s">
        <v>139</v>
      </c>
      <c r="D6" s="376">
        <v>15</v>
      </c>
      <c r="E6" s="376">
        <v>5</v>
      </c>
      <c r="F6" s="376">
        <v>0</v>
      </c>
      <c r="G6" s="376">
        <v>15</v>
      </c>
      <c r="H6" s="375">
        <v>10</v>
      </c>
      <c r="I6" s="375">
        <v>10</v>
      </c>
      <c r="J6" s="375">
        <v>30</v>
      </c>
      <c r="K6" s="375">
        <v>85</v>
      </c>
      <c r="L6" s="336">
        <v>2</v>
      </c>
      <c r="M6" s="77"/>
      <c r="O6" s="1743"/>
      <c r="P6" s="1744"/>
      <c r="Q6" s="1743"/>
      <c r="R6" s="1744"/>
      <c r="U6" t="s">
        <v>140</v>
      </c>
      <c r="V6" s="124">
        <v>0</v>
      </c>
    </row>
    <row r="7" spans="1:29" ht="18.75" customHeight="1" x14ac:dyDescent="0.25">
      <c r="A7" s="1694">
        <v>2</v>
      </c>
      <c r="B7" s="451" t="s">
        <v>241</v>
      </c>
      <c r="C7" s="302" t="s">
        <v>139</v>
      </c>
      <c r="D7" s="303">
        <v>15</v>
      </c>
      <c r="E7" s="303">
        <v>5</v>
      </c>
      <c r="F7" s="303">
        <v>0</v>
      </c>
      <c r="G7" s="303">
        <v>15</v>
      </c>
      <c r="H7" s="302">
        <v>10</v>
      </c>
      <c r="I7" s="302">
        <v>10</v>
      </c>
      <c r="J7" s="302">
        <v>30</v>
      </c>
      <c r="K7" s="302">
        <v>85</v>
      </c>
      <c r="L7" s="339">
        <v>2</v>
      </c>
      <c r="M7" s="114"/>
      <c r="O7" s="1696" t="s">
        <v>145</v>
      </c>
      <c r="P7" s="1697"/>
      <c r="Q7" s="1696">
        <v>1</v>
      </c>
      <c r="R7" s="1697"/>
    </row>
    <row r="8" spans="1:29" ht="27" customHeight="1" thickBot="1" x14ac:dyDescent="0.3">
      <c r="A8" s="1695"/>
      <c r="B8" s="477" t="s">
        <v>242</v>
      </c>
      <c r="C8" s="478" t="s">
        <v>139</v>
      </c>
      <c r="D8" s="479">
        <v>15</v>
      </c>
      <c r="E8" s="479">
        <v>5</v>
      </c>
      <c r="F8" s="479">
        <v>0</v>
      </c>
      <c r="G8" s="479">
        <v>15</v>
      </c>
      <c r="H8" s="478">
        <v>10</v>
      </c>
      <c r="I8" s="478">
        <v>10</v>
      </c>
      <c r="J8" s="478">
        <v>30</v>
      </c>
      <c r="K8" s="478">
        <v>85</v>
      </c>
      <c r="L8" s="480">
        <v>2</v>
      </c>
      <c r="M8" s="77"/>
      <c r="O8" s="1698" t="s">
        <v>146</v>
      </c>
      <c r="P8" s="1699"/>
      <c r="Q8" s="1698">
        <v>2</v>
      </c>
      <c r="R8" s="1699"/>
      <c r="AC8" t="s">
        <v>106</v>
      </c>
    </row>
    <row r="9" spans="1:29" ht="31.5" customHeight="1" thickBot="1" x14ac:dyDescent="0.3">
      <c r="A9" s="324">
        <v>3</v>
      </c>
      <c r="B9" s="459" t="s">
        <v>263</v>
      </c>
      <c r="C9" s="302" t="s">
        <v>139</v>
      </c>
      <c r="D9" s="313">
        <v>15</v>
      </c>
      <c r="E9" s="313">
        <v>5</v>
      </c>
      <c r="F9" s="313">
        <v>0</v>
      </c>
      <c r="G9" s="313">
        <v>15</v>
      </c>
      <c r="H9" s="312">
        <v>10</v>
      </c>
      <c r="I9" s="312">
        <v>10</v>
      </c>
      <c r="J9" s="312">
        <v>30</v>
      </c>
      <c r="K9" s="312">
        <f t="shared" ref="K9:K14" si="0">SUM(D9:J9)</f>
        <v>85</v>
      </c>
      <c r="L9" s="404">
        <v>2</v>
      </c>
      <c r="M9" s="314"/>
    </row>
    <row r="10" spans="1:29" ht="27" customHeight="1" thickBot="1" x14ac:dyDescent="0.3">
      <c r="A10" s="325">
        <v>4</v>
      </c>
      <c r="B10" s="460" t="s">
        <v>647</v>
      </c>
      <c r="C10" s="302" t="s">
        <v>139</v>
      </c>
      <c r="D10" s="315">
        <v>15</v>
      </c>
      <c r="E10" s="315">
        <v>5</v>
      </c>
      <c r="F10" s="315">
        <v>0</v>
      </c>
      <c r="G10" s="315">
        <v>15</v>
      </c>
      <c r="H10" s="305">
        <v>10</v>
      </c>
      <c r="I10" s="305">
        <v>10</v>
      </c>
      <c r="J10" s="305">
        <v>30</v>
      </c>
      <c r="K10" s="305">
        <f t="shared" si="0"/>
        <v>85</v>
      </c>
      <c r="L10" s="405">
        <v>2</v>
      </c>
      <c r="M10" s="308"/>
    </row>
    <row r="11" spans="1:29" ht="42.75" customHeight="1" thickBot="1" x14ac:dyDescent="0.3">
      <c r="A11" s="325">
        <v>5</v>
      </c>
      <c r="B11" s="461" t="s">
        <v>268</v>
      </c>
      <c r="C11" s="302" t="s">
        <v>139</v>
      </c>
      <c r="D11" s="313">
        <v>15</v>
      </c>
      <c r="E11" s="313">
        <v>5</v>
      </c>
      <c r="F11" s="313">
        <v>0</v>
      </c>
      <c r="G11" s="313">
        <v>15</v>
      </c>
      <c r="H11" s="312">
        <v>10</v>
      </c>
      <c r="I11" s="312">
        <v>10</v>
      </c>
      <c r="J11" s="312">
        <v>30</v>
      </c>
      <c r="K11" s="312">
        <f t="shared" si="0"/>
        <v>85</v>
      </c>
      <c r="L11" s="404">
        <v>2</v>
      </c>
      <c r="M11" s="314"/>
    </row>
    <row r="12" spans="1:29" ht="18" customHeight="1" x14ac:dyDescent="0.25">
      <c r="A12" s="1717">
        <v>6</v>
      </c>
      <c r="B12" s="448" t="s">
        <v>562</v>
      </c>
      <c r="C12" s="317" t="s">
        <v>139</v>
      </c>
      <c r="D12" s="318">
        <v>15</v>
      </c>
      <c r="E12" s="318">
        <v>0</v>
      </c>
      <c r="F12" s="318">
        <v>0</v>
      </c>
      <c r="G12" s="318">
        <v>15</v>
      </c>
      <c r="H12" s="317">
        <v>10</v>
      </c>
      <c r="I12" s="317">
        <v>10</v>
      </c>
      <c r="J12" s="317">
        <v>30</v>
      </c>
      <c r="K12" s="317">
        <f t="shared" si="0"/>
        <v>80</v>
      </c>
      <c r="L12" s="347">
        <v>2</v>
      </c>
      <c r="M12" s="319"/>
    </row>
    <row r="13" spans="1:29" ht="16.5" customHeight="1" x14ac:dyDescent="0.25">
      <c r="A13" s="1718"/>
      <c r="B13" s="449" t="s">
        <v>563</v>
      </c>
      <c r="C13" s="310" t="s">
        <v>139</v>
      </c>
      <c r="D13" s="316">
        <v>15</v>
      </c>
      <c r="E13" s="316">
        <v>0</v>
      </c>
      <c r="F13" s="316">
        <v>0</v>
      </c>
      <c r="G13" s="316">
        <v>15</v>
      </c>
      <c r="H13" s="310">
        <v>10</v>
      </c>
      <c r="I13" s="310">
        <v>10</v>
      </c>
      <c r="J13" s="310">
        <v>30</v>
      </c>
      <c r="K13" s="310">
        <f t="shared" si="0"/>
        <v>80</v>
      </c>
      <c r="L13" s="341">
        <v>2</v>
      </c>
      <c r="M13" s="77"/>
    </row>
    <row r="14" spans="1:29" ht="14.25" customHeight="1" thickBot="1" x14ac:dyDescent="0.3">
      <c r="A14" s="1719"/>
      <c r="B14" s="450" t="s">
        <v>564</v>
      </c>
      <c r="C14" s="320" t="s">
        <v>139</v>
      </c>
      <c r="D14" s="321">
        <v>15</v>
      </c>
      <c r="E14" s="311">
        <v>0</v>
      </c>
      <c r="F14" s="321">
        <v>0</v>
      </c>
      <c r="G14" s="321">
        <v>15</v>
      </c>
      <c r="H14" s="311">
        <v>10</v>
      </c>
      <c r="I14" s="311">
        <v>10</v>
      </c>
      <c r="J14" s="311">
        <v>30</v>
      </c>
      <c r="K14" s="311">
        <f t="shared" si="0"/>
        <v>80</v>
      </c>
      <c r="L14" s="403">
        <v>2</v>
      </c>
      <c r="M14" s="322"/>
    </row>
    <row r="15" spans="1:29" ht="29.25" customHeight="1" x14ac:dyDescent="0.25">
      <c r="A15" s="1715">
        <v>7</v>
      </c>
      <c r="B15" s="462" t="s">
        <v>759</v>
      </c>
      <c r="C15" s="300" t="s">
        <v>139</v>
      </c>
      <c r="D15" s="301">
        <v>15</v>
      </c>
      <c r="E15" s="301">
        <v>5</v>
      </c>
      <c r="F15" s="301">
        <v>0</v>
      </c>
      <c r="G15" s="301">
        <v>15</v>
      </c>
      <c r="H15" s="300">
        <v>10</v>
      </c>
      <c r="I15" s="300">
        <v>10</v>
      </c>
      <c r="J15" s="300">
        <v>30</v>
      </c>
      <c r="K15" s="300">
        <f>SUM(D15:J15)</f>
        <v>85</v>
      </c>
      <c r="L15" s="332">
        <v>2</v>
      </c>
      <c r="M15" s="114"/>
    </row>
    <row r="16" spans="1:29" ht="18" customHeight="1" thickBot="1" x14ac:dyDescent="0.3">
      <c r="A16" s="1735"/>
      <c r="B16" s="463" t="s">
        <v>649</v>
      </c>
      <c r="C16" s="326" t="s">
        <v>139</v>
      </c>
      <c r="D16" s="328">
        <v>15</v>
      </c>
      <c r="E16" s="328">
        <v>5</v>
      </c>
      <c r="F16" s="328">
        <v>0</v>
      </c>
      <c r="G16" s="328">
        <v>15</v>
      </c>
      <c r="H16" s="329">
        <v>10</v>
      </c>
      <c r="I16" s="329">
        <v>10</v>
      </c>
      <c r="J16" s="329">
        <v>30</v>
      </c>
      <c r="K16" s="329">
        <f>SUM(D16:J16)</f>
        <v>85</v>
      </c>
      <c r="L16" s="335">
        <v>2</v>
      </c>
      <c r="M16" s="322"/>
    </row>
    <row r="17" spans="1:13" ht="21" customHeight="1" x14ac:dyDescent="0.25">
      <c r="A17" s="1715">
        <v>8</v>
      </c>
      <c r="B17" s="462" t="s">
        <v>650</v>
      </c>
      <c r="C17" s="300" t="s">
        <v>139</v>
      </c>
      <c r="D17" s="301">
        <v>15</v>
      </c>
      <c r="E17" s="301">
        <v>5</v>
      </c>
      <c r="F17" s="301">
        <v>0</v>
      </c>
      <c r="G17" s="301">
        <v>15</v>
      </c>
      <c r="H17" s="300">
        <v>10</v>
      </c>
      <c r="I17" s="300">
        <v>10</v>
      </c>
      <c r="J17" s="300">
        <v>30</v>
      </c>
      <c r="K17" s="300">
        <v>85</v>
      </c>
      <c r="L17" s="332">
        <v>2</v>
      </c>
      <c r="M17" s="114"/>
    </row>
    <row r="18" spans="1:13" ht="26.25" customHeight="1" thickBot="1" x14ac:dyDescent="0.3">
      <c r="A18" s="1735"/>
      <c r="B18" s="464" t="s">
        <v>651</v>
      </c>
      <c r="C18" s="330" t="s">
        <v>139</v>
      </c>
      <c r="D18" s="331">
        <v>15</v>
      </c>
      <c r="E18" s="331">
        <v>5</v>
      </c>
      <c r="F18" s="331">
        <v>0</v>
      </c>
      <c r="G18" s="331">
        <v>15</v>
      </c>
      <c r="H18" s="330">
        <v>10</v>
      </c>
      <c r="I18" s="330">
        <v>10</v>
      </c>
      <c r="J18" s="330">
        <v>30</v>
      </c>
      <c r="K18" s="330">
        <v>85</v>
      </c>
      <c r="L18" s="333">
        <v>2</v>
      </c>
      <c r="M18" s="322"/>
    </row>
    <row r="19" spans="1:13" ht="24" customHeight="1" x14ac:dyDescent="0.25">
      <c r="A19" s="1715">
        <v>9</v>
      </c>
      <c r="B19" s="462" t="s">
        <v>657</v>
      </c>
      <c r="C19" s="339" t="s">
        <v>139</v>
      </c>
      <c r="D19" s="342">
        <v>15</v>
      </c>
      <c r="E19" s="342">
        <v>5</v>
      </c>
      <c r="F19" s="342">
        <v>0</v>
      </c>
      <c r="G19" s="342">
        <v>15</v>
      </c>
      <c r="H19" s="332">
        <v>10</v>
      </c>
      <c r="I19" s="332">
        <v>10</v>
      </c>
      <c r="J19" s="332">
        <v>30</v>
      </c>
      <c r="K19" s="345">
        <f>SUM(D19:J19)</f>
        <v>85</v>
      </c>
      <c r="L19" s="332">
        <v>2</v>
      </c>
      <c r="M19" s="114"/>
    </row>
    <row r="20" spans="1:13" ht="42" customHeight="1" thickBot="1" x14ac:dyDescent="0.3">
      <c r="A20" s="1735"/>
      <c r="B20" s="463" t="s">
        <v>300</v>
      </c>
      <c r="C20" s="340" t="s">
        <v>139</v>
      </c>
      <c r="D20" s="343">
        <v>15</v>
      </c>
      <c r="E20" s="343">
        <v>5</v>
      </c>
      <c r="F20" s="343">
        <v>0</v>
      </c>
      <c r="G20" s="343">
        <v>15</v>
      </c>
      <c r="H20" s="335">
        <v>10</v>
      </c>
      <c r="I20" s="335">
        <v>10</v>
      </c>
      <c r="J20" s="335">
        <v>30</v>
      </c>
      <c r="K20" s="335">
        <f>SUM(D20:J20)</f>
        <v>85</v>
      </c>
      <c r="L20" s="335">
        <v>2</v>
      </c>
      <c r="M20" s="322"/>
    </row>
    <row r="21" spans="1:13" ht="30" customHeight="1" thickBot="1" x14ac:dyDescent="0.3">
      <c r="A21" s="338">
        <v>10</v>
      </c>
      <c r="B21" s="462" t="s">
        <v>658</v>
      </c>
      <c r="C21" s="339" t="s">
        <v>139</v>
      </c>
      <c r="D21" s="342">
        <v>15</v>
      </c>
      <c r="E21" s="342">
        <v>5</v>
      </c>
      <c r="F21" s="342">
        <v>0</v>
      </c>
      <c r="G21" s="342">
        <v>15</v>
      </c>
      <c r="H21" s="332">
        <v>10</v>
      </c>
      <c r="I21" s="332">
        <v>10</v>
      </c>
      <c r="J21" s="332">
        <v>30</v>
      </c>
      <c r="K21" s="345">
        <f>SUM(D21:J21)</f>
        <v>85</v>
      </c>
      <c r="L21" s="332">
        <v>2</v>
      </c>
      <c r="M21" s="314"/>
    </row>
    <row r="22" spans="1:13" ht="36" customHeight="1" thickBot="1" x14ac:dyDescent="0.3">
      <c r="A22" s="323">
        <v>11</v>
      </c>
      <c r="B22" s="465" t="s">
        <v>659</v>
      </c>
      <c r="C22" s="347" t="s">
        <v>139</v>
      </c>
      <c r="D22" s="344">
        <v>15</v>
      </c>
      <c r="E22" s="344">
        <v>5</v>
      </c>
      <c r="F22" s="344">
        <v>0</v>
      </c>
      <c r="G22" s="344">
        <v>15</v>
      </c>
      <c r="H22" s="345">
        <v>10</v>
      </c>
      <c r="I22" s="345">
        <v>10</v>
      </c>
      <c r="J22" s="345">
        <v>30</v>
      </c>
      <c r="K22" s="345">
        <f>SUM(D22:J22)</f>
        <v>85</v>
      </c>
      <c r="L22" s="345">
        <v>2</v>
      </c>
      <c r="M22" s="308"/>
    </row>
    <row r="23" spans="1:13" ht="61.5" customHeight="1" x14ac:dyDescent="0.25">
      <c r="A23" s="1715">
        <v>12</v>
      </c>
      <c r="B23" s="462" t="s">
        <v>660</v>
      </c>
      <c r="C23" s="339" t="s">
        <v>139</v>
      </c>
      <c r="D23" s="344">
        <v>15</v>
      </c>
      <c r="E23" s="344">
        <v>5</v>
      </c>
      <c r="F23" s="344">
        <v>15</v>
      </c>
      <c r="G23" s="344">
        <v>0</v>
      </c>
      <c r="H23" s="345">
        <v>10</v>
      </c>
      <c r="I23" s="345">
        <v>10</v>
      </c>
      <c r="J23" s="345">
        <v>30</v>
      </c>
      <c r="K23" s="345">
        <f>SUM(D23:J23)</f>
        <v>85</v>
      </c>
      <c r="L23" s="345">
        <v>2</v>
      </c>
      <c r="M23" s="114"/>
    </row>
    <row r="24" spans="1:13" ht="30" customHeight="1" x14ac:dyDescent="0.25">
      <c r="A24" s="1716"/>
      <c r="B24" s="463" t="s">
        <v>323</v>
      </c>
      <c r="C24" s="341" t="s">
        <v>139</v>
      </c>
      <c r="D24" s="343">
        <v>15</v>
      </c>
      <c r="E24" s="343">
        <v>5</v>
      </c>
      <c r="F24" s="343">
        <v>0</v>
      </c>
      <c r="G24" s="343">
        <v>15</v>
      </c>
      <c r="H24" s="335">
        <v>10</v>
      </c>
      <c r="I24" s="335">
        <v>10</v>
      </c>
      <c r="J24" s="335">
        <v>30</v>
      </c>
      <c r="K24" s="335">
        <f t="shared" ref="K24:K25" si="1">SUM(D24:J24)</f>
        <v>85</v>
      </c>
      <c r="L24" s="335">
        <v>2</v>
      </c>
      <c r="M24" s="77"/>
    </row>
    <row r="25" spans="1:13" ht="36" customHeight="1" thickBot="1" x14ac:dyDescent="0.3">
      <c r="A25" s="1735"/>
      <c r="B25" s="464" t="s">
        <v>326</v>
      </c>
      <c r="C25" s="348" t="s">
        <v>139</v>
      </c>
      <c r="D25" s="349">
        <v>15</v>
      </c>
      <c r="E25" s="349">
        <v>5</v>
      </c>
      <c r="F25" s="349">
        <v>0</v>
      </c>
      <c r="G25" s="349">
        <v>15</v>
      </c>
      <c r="H25" s="350">
        <v>10</v>
      </c>
      <c r="I25" s="350">
        <v>10</v>
      </c>
      <c r="J25" s="350">
        <v>30</v>
      </c>
      <c r="K25" s="350">
        <f t="shared" si="1"/>
        <v>85</v>
      </c>
      <c r="L25" s="350">
        <v>2</v>
      </c>
      <c r="M25" s="322"/>
    </row>
    <row r="26" spans="1:13" ht="25.5" customHeight="1" x14ac:dyDescent="0.25">
      <c r="A26" s="1732">
        <v>13</v>
      </c>
      <c r="B26" s="476" t="str">
        <f>'[22]MAPA DE RIESGOS '!$O$16</f>
        <v xml:space="preserve">Generar únicamente por parte de la Autoridad de Tránsito la orden de entrega de vehículo inmovilizado por medio del Sistema SICON. 
</v>
      </c>
      <c r="C26" s="377" t="s">
        <v>139</v>
      </c>
      <c r="D26" s="301">
        <v>15</v>
      </c>
      <c r="E26" s="301">
        <v>5</v>
      </c>
      <c r="F26" s="301">
        <v>0</v>
      </c>
      <c r="G26" s="301">
        <v>15</v>
      </c>
      <c r="H26" s="300">
        <v>10</v>
      </c>
      <c r="I26" s="300">
        <v>10</v>
      </c>
      <c r="J26" s="300">
        <v>30</v>
      </c>
      <c r="K26" s="300">
        <f>SUM(D26:J26)</f>
        <v>85</v>
      </c>
      <c r="L26" s="332">
        <v>2</v>
      </c>
      <c r="M26" s="114"/>
    </row>
    <row r="27" spans="1:13" ht="26.25" customHeight="1" thickBot="1" x14ac:dyDescent="0.3">
      <c r="A27" s="1733"/>
      <c r="B27" s="452" t="str">
        <f>'[22]MAPA DE RIESGOS '!$O$17</f>
        <v xml:space="preserve">Verificación de documentos con los documentologos asignados al Supercade. </v>
      </c>
      <c r="C27" s="326" t="s">
        <v>139</v>
      </c>
      <c r="D27" s="327">
        <v>15</v>
      </c>
      <c r="E27" s="327">
        <v>5</v>
      </c>
      <c r="F27" s="327">
        <v>0</v>
      </c>
      <c r="G27" s="327">
        <v>15</v>
      </c>
      <c r="H27" s="326">
        <v>10</v>
      </c>
      <c r="I27" s="326">
        <v>10</v>
      </c>
      <c r="J27" s="326">
        <v>30</v>
      </c>
      <c r="K27" s="326">
        <f t="shared" ref="K27" si="2">SUM(D27:J27)</f>
        <v>85</v>
      </c>
      <c r="L27" s="335">
        <v>2</v>
      </c>
      <c r="M27" s="322"/>
    </row>
    <row r="28" spans="1:13" ht="21.75" customHeight="1" x14ac:dyDescent="0.25">
      <c r="A28" s="1732">
        <v>14</v>
      </c>
      <c r="B28" s="451" t="str">
        <f>'[22]MAPA DE RIESGOS '!$O$20</f>
        <v>Custodiar las licencias de conducción en cajillas de seguridad.</v>
      </c>
      <c r="C28" s="300" t="s">
        <v>139</v>
      </c>
      <c r="D28" s="301">
        <v>15</v>
      </c>
      <c r="E28" s="301">
        <v>5</v>
      </c>
      <c r="F28" s="301">
        <v>0</v>
      </c>
      <c r="G28" s="301">
        <v>15</v>
      </c>
      <c r="H28" s="300">
        <v>10</v>
      </c>
      <c r="I28" s="300">
        <v>10</v>
      </c>
      <c r="J28" s="300">
        <v>30</v>
      </c>
      <c r="K28" s="300">
        <f>SUM(D28:J28)</f>
        <v>85</v>
      </c>
      <c r="L28" s="332">
        <v>2</v>
      </c>
      <c r="M28" s="114"/>
    </row>
    <row r="29" spans="1:13" ht="25.5" customHeight="1" thickBot="1" x14ac:dyDescent="0.3">
      <c r="A29" s="1733"/>
      <c r="B29" s="452" t="str">
        <f>'[22]MAPA DE RIESGOS '!$O$21</f>
        <v>Acceso limitado en el área de archivo donde se encuentran las licencias de conducción.</v>
      </c>
      <c r="C29" s="326" t="s">
        <v>139</v>
      </c>
      <c r="D29" s="327">
        <v>0</v>
      </c>
      <c r="E29" s="327">
        <v>5</v>
      </c>
      <c r="F29" s="327">
        <v>0</v>
      </c>
      <c r="G29" s="327">
        <v>15</v>
      </c>
      <c r="H29" s="326">
        <v>10</v>
      </c>
      <c r="I29" s="326">
        <v>10</v>
      </c>
      <c r="J29" s="326">
        <v>30</v>
      </c>
      <c r="K29" s="326">
        <f t="shared" ref="K29:K31" si="3">SUM(D29:J29)</f>
        <v>70</v>
      </c>
      <c r="L29" s="335">
        <v>1</v>
      </c>
      <c r="M29" s="322"/>
    </row>
    <row r="30" spans="1:13" ht="21" customHeight="1" x14ac:dyDescent="0.25">
      <c r="A30" s="1732">
        <v>15</v>
      </c>
      <c r="B30" s="466" t="str">
        <f>'[22]MAPA DE RIESGOS '!$O$25</f>
        <v>Parametrizando el sistema SICON para que genere la Audiencia dentro de los términos establecidos en el Articulo 136 del código nacional de tránsito.</v>
      </c>
      <c r="C30" s="300" t="s">
        <v>139</v>
      </c>
      <c r="D30" s="301">
        <v>0</v>
      </c>
      <c r="E30" s="301">
        <v>5</v>
      </c>
      <c r="F30" s="301">
        <v>0</v>
      </c>
      <c r="G30" s="351">
        <v>15</v>
      </c>
      <c r="H30" s="300">
        <v>10</v>
      </c>
      <c r="I30" s="300">
        <v>10</v>
      </c>
      <c r="J30" s="300">
        <v>30</v>
      </c>
      <c r="K30" s="346">
        <f t="shared" si="3"/>
        <v>70</v>
      </c>
      <c r="L30" s="332">
        <v>1</v>
      </c>
      <c r="M30" s="114"/>
    </row>
    <row r="31" spans="1:13" ht="28.5" customHeight="1" thickBot="1" x14ac:dyDescent="0.3">
      <c r="A31" s="1733"/>
      <c r="B31" s="452" t="str">
        <f>'[22]MAPA DE RIESGOS '!$O$26</f>
        <v>Seguimiento y control a los términos procesales en el sistema de información y/o Base de Datos.</v>
      </c>
      <c r="C31" s="326" t="s">
        <v>139</v>
      </c>
      <c r="D31" s="327">
        <v>15</v>
      </c>
      <c r="E31" s="327">
        <v>5</v>
      </c>
      <c r="F31" s="327">
        <v>0</v>
      </c>
      <c r="G31" s="331">
        <v>15</v>
      </c>
      <c r="H31" s="326">
        <v>10</v>
      </c>
      <c r="I31" s="326">
        <v>10</v>
      </c>
      <c r="J31" s="326">
        <v>30</v>
      </c>
      <c r="K31" s="326">
        <f t="shared" si="3"/>
        <v>85</v>
      </c>
      <c r="L31" s="335">
        <v>2</v>
      </c>
      <c r="M31" s="322"/>
    </row>
    <row r="32" spans="1:13" ht="36.75" customHeight="1" x14ac:dyDescent="0.25">
      <c r="A32" s="1694">
        <v>16</v>
      </c>
      <c r="B32" s="473" t="str">
        <f>'[22]MAPA DE RIESGOS '!$O$30</f>
        <v xml:space="preserve">Realizar gestiones tendientes a la recuperación de la obligación como mínimo una (1) vez por semestre por cada proceso de cobro. </v>
      </c>
      <c r="C32" s="361" t="s">
        <v>139</v>
      </c>
      <c r="D32" s="366">
        <v>0</v>
      </c>
      <c r="E32" s="370">
        <v>5</v>
      </c>
      <c r="F32" s="366">
        <v>0</v>
      </c>
      <c r="G32" s="366">
        <v>15</v>
      </c>
      <c r="H32" s="361">
        <v>10</v>
      </c>
      <c r="I32" s="361">
        <v>10</v>
      </c>
      <c r="J32" s="361">
        <v>30</v>
      </c>
      <c r="K32" s="363">
        <f>SUM(D32:J32)</f>
        <v>70</v>
      </c>
      <c r="L32" s="332">
        <v>1</v>
      </c>
      <c r="M32" s="114"/>
    </row>
    <row r="33" spans="1:13" ht="25.5" customHeight="1" thickBot="1" x14ac:dyDescent="0.3">
      <c r="A33" s="1734"/>
      <c r="B33" s="454" t="str">
        <f>'[22]MAPA DE RIESGOS '!$O$31</f>
        <v xml:space="preserve">Seguimiento a la gestión de los procesos a través del análisis de reportes y base de datos de la Subdirección. </v>
      </c>
      <c r="C33" s="365" t="s">
        <v>139</v>
      </c>
      <c r="D33" s="368">
        <v>15</v>
      </c>
      <c r="E33" s="368">
        <v>5</v>
      </c>
      <c r="F33" s="368">
        <v>0</v>
      </c>
      <c r="G33" s="368">
        <v>15</v>
      </c>
      <c r="H33" s="365">
        <v>10</v>
      </c>
      <c r="I33" s="365">
        <v>10</v>
      </c>
      <c r="J33" s="365">
        <v>30</v>
      </c>
      <c r="K33" s="365">
        <f>SUM(D33:J33)</f>
        <v>85</v>
      </c>
      <c r="L33" s="333">
        <v>2</v>
      </c>
      <c r="M33" s="322"/>
    </row>
    <row r="34" spans="1:13" ht="37.5" customHeight="1" thickBot="1" x14ac:dyDescent="0.3">
      <c r="A34" s="372">
        <v>17</v>
      </c>
      <c r="B34" s="456" t="str">
        <f>'[22]MAPA DE RIESGOS '!$O$32</f>
        <v xml:space="preserve">Seguimiento a la gestión de reporte a centrales de riesgo a través del análisis de reportes y base de datos de la Subdirección. </v>
      </c>
      <c r="C34" s="362" t="s">
        <v>139</v>
      </c>
      <c r="D34" s="371">
        <v>15</v>
      </c>
      <c r="E34" s="371">
        <v>5</v>
      </c>
      <c r="F34" s="371">
        <v>0</v>
      </c>
      <c r="G34" s="371">
        <v>15</v>
      </c>
      <c r="H34" s="362">
        <v>10</v>
      </c>
      <c r="I34" s="362">
        <v>10</v>
      </c>
      <c r="J34" s="362">
        <v>30</v>
      </c>
      <c r="K34" s="362">
        <f>SUM(D34:J34)</f>
        <v>85</v>
      </c>
      <c r="L34" s="402">
        <v>2</v>
      </c>
      <c r="M34" s="308"/>
    </row>
    <row r="35" spans="1:13" ht="39" customHeight="1" thickBot="1" x14ac:dyDescent="0.3">
      <c r="A35" s="354">
        <v>18</v>
      </c>
      <c r="B35" s="467" t="str">
        <f>'[22]MAPA DE RIESGOS '!$O$34</f>
        <v>Los controles establecidos  se encuentran documentados mediante la aplicación de los siguientes formatos: de visita,  reporte de gestión,  verificación de rutas e informe de visita.</v>
      </c>
      <c r="C35" s="353" t="s">
        <v>139</v>
      </c>
      <c r="D35" s="352">
        <v>15</v>
      </c>
      <c r="E35" s="352">
        <v>5</v>
      </c>
      <c r="F35" s="352">
        <v>0</v>
      </c>
      <c r="G35" s="352">
        <v>15</v>
      </c>
      <c r="H35" s="353">
        <v>10</v>
      </c>
      <c r="I35" s="353">
        <v>10</v>
      </c>
      <c r="J35" s="353">
        <v>30</v>
      </c>
      <c r="K35" s="353">
        <f>SUM(D35:J35)</f>
        <v>85</v>
      </c>
      <c r="L35" s="406">
        <v>2</v>
      </c>
      <c r="M35" s="314"/>
    </row>
    <row r="36" spans="1:13" ht="51" customHeight="1" thickBot="1" x14ac:dyDescent="0.3">
      <c r="A36" s="372">
        <v>19</v>
      </c>
      <c r="B36" s="456" t="str">
        <f>'[22]MAPA DE RIESGOS '!$O$39</f>
        <v>Los controles establecidos  se encuentran documentados mediante la aplicación de los siguientes formatos: Modelo de cartas y oficios, formato de actividades pendientes y formato informe visita administrativa.</v>
      </c>
      <c r="C36" s="362" t="s">
        <v>139</v>
      </c>
      <c r="D36" s="371">
        <v>15</v>
      </c>
      <c r="E36" s="371">
        <v>5</v>
      </c>
      <c r="F36" s="371">
        <v>0</v>
      </c>
      <c r="G36" s="371">
        <v>15</v>
      </c>
      <c r="H36" s="362">
        <v>10</v>
      </c>
      <c r="I36" s="362">
        <v>10</v>
      </c>
      <c r="J36" s="362">
        <v>30</v>
      </c>
      <c r="K36" s="362">
        <f>SUM(D36:J36)</f>
        <v>85</v>
      </c>
      <c r="L36" s="402">
        <v>2</v>
      </c>
      <c r="M36" s="308"/>
    </row>
    <row r="37" spans="1:13" ht="52.5" customHeight="1" thickBot="1" x14ac:dyDescent="0.3">
      <c r="A37" s="354">
        <v>20</v>
      </c>
      <c r="B37" s="467" t="str">
        <f>'[22]MAPA DE RIESGOS '!$O$44</f>
        <v>Los controles establecidos  se encuentran documentados mediante la aplicación de los siguientes formatos: Revisión y verificación de información, modelo de cartas y oficios y modelo de memorando.</v>
      </c>
      <c r="C37" s="353" t="s">
        <v>139</v>
      </c>
      <c r="D37" s="352">
        <v>15</v>
      </c>
      <c r="E37" s="352">
        <v>5</v>
      </c>
      <c r="F37" s="352">
        <v>0</v>
      </c>
      <c r="G37" s="352">
        <v>15</v>
      </c>
      <c r="H37" s="353">
        <v>10</v>
      </c>
      <c r="I37" s="353">
        <v>10</v>
      </c>
      <c r="J37" s="353">
        <v>30</v>
      </c>
      <c r="K37" s="353">
        <v>85</v>
      </c>
      <c r="L37" s="406">
        <v>2</v>
      </c>
      <c r="M37" s="314"/>
    </row>
    <row r="38" spans="1:13" ht="14.25" customHeight="1" x14ac:dyDescent="0.25">
      <c r="A38" s="1695">
        <v>21</v>
      </c>
      <c r="B38" s="1752" t="s">
        <v>676</v>
      </c>
      <c r="C38" s="1746" t="s">
        <v>139</v>
      </c>
      <c r="D38" s="1749">
        <v>15</v>
      </c>
      <c r="E38" s="1749">
        <v>5</v>
      </c>
      <c r="F38" s="1749">
        <v>0</v>
      </c>
      <c r="G38" s="1749">
        <v>15</v>
      </c>
      <c r="H38" s="1746">
        <v>10</v>
      </c>
      <c r="I38" s="1746">
        <v>10</v>
      </c>
      <c r="J38" s="1746">
        <v>30</v>
      </c>
      <c r="K38" s="1746">
        <v>85</v>
      </c>
      <c r="L38" s="1751">
        <v>2</v>
      </c>
      <c r="M38" s="1767"/>
    </row>
    <row r="39" spans="1:13" ht="14.25" customHeight="1" x14ac:dyDescent="0.25">
      <c r="A39" s="1695"/>
      <c r="B39" s="1752"/>
      <c r="C39" s="1746"/>
      <c r="D39" s="1749"/>
      <c r="E39" s="1749"/>
      <c r="F39" s="1749"/>
      <c r="G39" s="1749"/>
      <c r="H39" s="1746"/>
      <c r="I39" s="1746"/>
      <c r="J39" s="1746"/>
      <c r="K39" s="1746"/>
      <c r="L39" s="1751"/>
      <c r="M39" s="1768"/>
    </row>
    <row r="40" spans="1:13" ht="13.5" customHeight="1" thickBot="1" x14ac:dyDescent="0.3">
      <c r="A40" s="1695"/>
      <c r="B40" s="1752"/>
      <c r="C40" s="1746"/>
      <c r="D40" s="1749"/>
      <c r="E40" s="1749"/>
      <c r="F40" s="1749"/>
      <c r="G40" s="1749"/>
      <c r="H40" s="1746"/>
      <c r="I40" s="1746"/>
      <c r="J40" s="1746"/>
      <c r="K40" s="1746"/>
      <c r="L40" s="1751"/>
      <c r="M40" s="1768"/>
    </row>
    <row r="41" spans="1:13" ht="14.25" customHeight="1" x14ac:dyDescent="0.25">
      <c r="A41" s="1694">
        <v>22</v>
      </c>
      <c r="B41" s="1755" t="s">
        <v>677</v>
      </c>
      <c r="C41" s="1745" t="s">
        <v>139</v>
      </c>
      <c r="D41" s="1748">
        <v>15</v>
      </c>
      <c r="E41" s="1748">
        <v>5</v>
      </c>
      <c r="F41" s="1748">
        <v>0</v>
      </c>
      <c r="G41" s="1748">
        <v>15</v>
      </c>
      <c r="H41" s="1745">
        <v>10</v>
      </c>
      <c r="I41" s="1745">
        <v>10</v>
      </c>
      <c r="J41" s="1745">
        <v>30</v>
      </c>
      <c r="K41" s="1745">
        <v>85</v>
      </c>
      <c r="L41" s="1753">
        <v>2</v>
      </c>
      <c r="M41" s="1767"/>
    </row>
    <row r="42" spans="1:13" ht="14.25" customHeight="1" x14ac:dyDescent="0.25">
      <c r="A42" s="1695"/>
      <c r="B42" s="1752"/>
      <c r="C42" s="1746"/>
      <c r="D42" s="1749"/>
      <c r="E42" s="1749"/>
      <c r="F42" s="1749"/>
      <c r="G42" s="1749"/>
      <c r="H42" s="1746"/>
      <c r="I42" s="1746"/>
      <c r="J42" s="1746"/>
      <c r="K42" s="1746"/>
      <c r="L42" s="1751"/>
      <c r="M42" s="1768"/>
    </row>
    <row r="43" spans="1:13" ht="14.25" customHeight="1" thickBot="1" x14ac:dyDescent="0.3">
      <c r="A43" s="1734"/>
      <c r="B43" s="1756"/>
      <c r="C43" s="1747"/>
      <c r="D43" s="1750"/>
      <c r="E43" s="1750"/>
      <c r="F43" s="1750"/>
      <c r="G43" s="1750"/>
      <c r="H43" s="1747"/>
      <c r="I43" s="1747"/>
      <c r="J43" s="1747"/>
      <c r="K43" s="1747"/>
      <c r="L43" s="1754"/>
      <c r="M43" s="1769"/>
    </row>
    <row r="44" spans="1:13" ht="14.25" customHeight="1" x14ac:dyDescent="0.25">
      <c r="A44" s="1716">
        <v>23</v>
      </c>
      <c r="B44" s="1752" t="s">
        <v>678</v>
      </c>
      <c r="C44" s="1746" t="s">
        <v>139</v>
      </c>
      <c r="D44" s="1749">
        <v>15</v>
      </c>
      <c r="E44" s="1749">
        <v>5</v>
      </c>
      <c r="F44" s="1749">
        <v>0</v>
      </c>
      <c r="G44" s="1749">
        <v>15</v>
      </c>
      <c r="H44" s="1746">
        <v>10</v>
      </c>
      <c r="I44" s="1746">
        <v>10</v>
      </c>
      <c r="J44" s="1746">
        <v>30</v>
      </c>
      <c r="K44" s="1746">
        <v>85</v>
      </c>
      <c r="L44" s="1751">
        <v>2</v>
      </c>
      <c r="M44" s="1768"/>
    </row>
    <row r="45" spans="1:13" ht="14.25" customHeight="1" x14ac:dyDescent="0.25">
      <c r="A45" s="1716"/>
      <c r="B45" s="1752"/>
      <c r="C45" s="1746"/>
      <c r="D45" s="1749"/>
      <c r="E45" s="1749"/>
      <c r="F45" s="1749"/>
      <c r="G45" s="1749"/>
      <c r="H45" s="1746"/>
      <c r="I45" s="1746"/>
      <c r="J45" s="1746"/>
      <c r="K45" s="1746"/>
      <c r="L45" s="1751"/>
      <c r="M45" s="1768"/>
    </row>
    <row r="46" spans="1:13" ht="14.25" customHeight="1" thickBot="1" x14ac:dyDescent="0.3">
      <c r="A46" s="1716"/>
      <c r="B46" s="1752"/>
      <c r="C46" s="1746"/>
      <c r="D46" s="1749"/>
      <c r="E46" s="1749"/>
      <c r="F46" s="1749"/>
      <c r="G46" s="1749"/>
      <c r="H46" s="1746"/>
      <c r="I46" s="1746"/>
      <c r="J46" s="1746"/>
      <c r="K46" s="1746"/>
      <c r="L46" s="1751"/>
      <c r="M46" s="1768"/>
    </row>
    <row r="47" spans="1:13" ht="14.25" customHeight="1" x14ac:dyDescent="0.25">
      <c r="A47" s="1715">
        <v>24</v>
      </c>
      <c r="B47" s="1755" t="s">
        <v>679</v>
      </c>
      <c r="C47" s="1745" t="s">
        <v>139</v>
      </c>
      <c r="D47" s="1748">
        <v>15</v>
      </c>
      <c r="E47" s="1748">
        <v>5</v>
      </c>
      <c r="F47" s="1748">
        <v>0</v>
      </c>
      <c r="G47" s="1748">
        <v>15</v>
      </c>
      <c r="H47" s="1745">
        <v>10</v>
      </c>
      <c r="I47" s="1745">
        <v>10</v>
      </c>
      <c r="J47" s="1745">
        <v>30</v>
      </c>
      <c r="K47" s="1745">
        <v>85</v>
      </c>
      <c r="L47" s="1753">
        <v>2</v>
      </c>
      <c r="M47" s="1767"/>
    </row>
    <row r="48" spans="1:13" ht="14.25" customHeight="1" x14ac:dyDescent="0.25">
      <c r="A48" s="1716"/>
      <c r="B48" s="1752"/>
      <c r="C48" s="1746"/>
      <c r="D48" s="1749"/>
      <c r="E48" s="1749"/>
      <c r="F48" s="1749"/>
      <c r="G48" s="1749"/>
      <c r="H48" s="1746"/>
      <c r="I48" s="1746"/>
      <c r="J48" s="1746"/>
      <c r="K48" s="1746"/>
      <c r="L48" s="1751"/>
      <c r="M48" s="1768"/>
    </row>
    <row r="49" spans="1:13" ht="6" customHeight="1" thickBot="1" x14ac:dyDescent="0.3">
      <c r="A49" s="1735"/>
      <c r="B49" s="1756"/>
      <c r="C49" s="1747"/>
      <c r="D49" s="1750"/>
      <c r="E49" s="1750"/>
      <c r="F49" s="1750"/>
      <c r="G49" s="1750"/>
      <c r="H49" s="1747"/>
      <c r="I49" s="1747"/>
      <c r="J49" s="1747"/>
      <c r="K49" s="1747"/>
      <c r="L49" s="1754"/>
      <c r="M49" s="1769"/>
    </row>
    <row r="50" spans="1:13" ht="14.25" customHeight="1" x14ac:dyDescent="0.25">
      <c r="A50" s="1716">
        <v>25</v>
      </c>
      <c r="B50" s="1752" t="s">
        <v>680</v>
      </c>
      <c r="C50" s="1746" t="s">
        <v>139</v>
      </c>
      <c r="D50" s="1749">
        <v>15</v>
      </c>
      <c r="E50" s="1757">
        <v>5</v>
      </c>
      <c r="F50" s="1749">
        <v>0</v>
      </c>
      <c r="G50" s="1749">
        <v>15</v>
      </c>
      <c r="H50" s="1746">
        <v>10</v>
      </c>
      <c r="I50" s="1746">
        <v>10</v>
      </c>
      <c r="J50" s="1746">
        <v>30</v>
      </c>
      <c r="K50" s="1746">
        <v>85</v>
      </c>
      <c r="L50" s="1751">
        <v>2</v>
      </c>
      <c r="M50" s="1768"/>
    </row>
    <row r="51" spans="1:13" ht="14.25" customHeight="1" x14ac:dyDescent="0.25">
      <c r="A51" s="1716"/>
      <c r="B51" s="1752"/>
      <c r="C51" s="1746"/>
      <c r="D51" s="1749"/>
      <c r="E51" s="1758"/>
      <c r="F51" s="1749"/>
      <c r="G51" s="1749"/>
      <c r="H51" s="1746"/>
      <c r="I51" s="1746"/>
      <c r="J51" s="1746"/>
      <c r="K51" s="1746"/>
      <c r="L51" s="1751"/>
      <c r="M51" s="1768"/>
    </row>
    <row r="52" spans="1:13" ht="21" customHeight="1" thickBot="1" x14ac:dyDescent="0.3">
      <c r="A52" s="1716"/>
      <c r="B52" s="1752"/>
      <c r="C52" s="1746"/>
      <c r="D52" s="1749"/>
      <c r="E52" s="1759"/>
      <c r="F52" s="1749"/>
      <c r="G52" s="1749"/>
      <c r="H52" s="1746"/>
      <c r="I52" s="1746"/>
      <c r="J52" s="1746"/>
      <c r="K52" s="1746"/>
      <c r="L52" s="1751"/>
      <c r="M52" s="1768"/>
    </row>
    <row r="53" spans="1:13" ht="14.25" customHeight="1" x14ac:dyDescent="0.25">
      <c r="A53" s="1694">
        <v>26</v>
      </c>
      <c r="B53" s="1763" t="s">
        <v>675</v>
      </c>
      <c r="C53" s="1745" t="s">
        <v>139</v>
      </c>
      <c r="D53" s="1748">
        <v>15</v>
      </c>
      <c r="E53" s="1748">
        <v>5</v>
      </c>
      <c r="F53" s="1748">
        <v>0</v>
      </c>
      <c r="G53" s="1748">
        <v>15</v>
      </c>
      <c r="H53" s="1745">
        <v>10</v>
      </c>
      <c r="I53" s="1745">
        <v>10</v>
      </c>
      <c r="J53" s="1745">
        <v>30</v>
      </c>
      <c r="K53" s="1745">
        <v>85</v>
      </c>
      <c r="L53" s="1753">
        <v>2</v>
      </c>
      <c r="M53" s="1767"/>
    </row>
    <row r="54" spans="1:13" ht="14.25" customHeight="1" x14ac:dyDescent="0.25">
      <c r="A54" s="1695"/>
      <c r="B54" s="1764"/>
      <c r="C54" s="1746"/>
      <c r="D54" s="1749"/>
      <c r="E54" s="1749"/>
      <c r="F54" s="1749"/>
      <c r="G54" s="1749"/>
      <c r="H54" s="1746"/>
      <c r="I54" s="1746"/>
      <c r="J54" s="1746"/>
      <c r="K54" s="1746"/>
      <c r="L54" s="1751"/>
      <c r="M54" s="1768"/>
    </row>
    <row r="55" spans="1:13" ht="10.5" customHeight="1" thickBot="1" x14ac:dyDescent="0.3">
      <c r="A55" s="1734"/>
      <c r="B55" s="1765"/>
      <c r="C55" s="1747"/>
      <c r="D55" s="1750"/>
      <c r="E55" s="1750"/>
      <c r="F55" s="1750"/>
      <c r="G55" s="1750"/>
      <c r="H55" s="1747"/>
      <c r="I55" s="1747"/>
      <c r="J55" s="1747"/>
      <c r="K55" s="1747"/>
      <c r="L55" s="1754"/>
      <c r="M55" s="1769"/>
    </row>
    <row r="56" spans="1:13" ht="14.25" customHeight="1" x14ac:dyDescent="0.25">
      <c r="A56" s="1715">
        <v>27</v>
      </c>
      <c r="B56" s="1770" t="s">
        <v>760</v>
      </c>
      <c r="C56" s="1760" t="s">
        <v>139</v>
      </c>
      <c r="D56" s="1757">
        <v>15</v>
      </c>
      <c r="E56" s="1757">
        <v>5</v>
      </c>
      <c r="F56" s="1757">
        <v>0</v>
      </c>
      <c r="G56" s="1757">
        <v>15</v>
      </c>
      <c r="H56" s="1760">
        <v>10</v>
      </c>
      <c r="I56" s="1745">
        <v>10</v>
      </c>
      <c r="J56" s="1745">
        <v>30</v>
      </c>
      <c r="K56" s="1745">
        <v>85</v>
      </c>
      <c r="L56" s="1753">
        <v>2</v>
      </c>
      <c r="M56" s="1767"/>
    </row>
    <row r="57" spans="1:13" ht="20.25" customHeight="1" x14ac:dyDescent="0.25">
      <c r="A57" s="1716"/>
      <c r="B57" s="1771"/>
      <c r="C57" s="1761"/>
      <c r="D57" s="1758"/>
      <c r="E57" s="1758"/>
      <c r="F57" s="1758"/>
      <c r="G57" s="1758"/>
      <c r="H57" s="1761"/>
      <c r="I57" s="1746"/>
      <c r="J57" s="1746"/>
      <c r="K57" s="1746"/>
      <c r="L57" s="1751"/>
      <c r="M57" s="1768"/>
    </row>
    <row r="58" spans="1:13" ht="6" customHeight="1" thickBot="1" x14ac:dyDescent="0.3">
      <c r="A58" s="1735"/>
      <c r="B58" s="1772"/>
      <c r="C58" s="1762"/>
      <c r="D58" s="1759"/>
      <c r="E58" s="1759"/>
      <c r="F58" s="1759"/>
      <c r="G58" s="1759"/>
      <c r="H58" s="1762"/>
      <c r="I58" s="1747"/>
      <c r="J58" s="1747"/>
      <c r="K58" s="1747"/>
      <c r="L58" s="1754"/>
      <c r="M58" s="1769"/>
    </row>
    <row r="59" spans="1:13" ht="48.75" customHeight="1" thickBot="1" x14ac:dyDescent="0.3">
      <c r="A59" s="338">
        <v>28</v>
      </c>
      <c r="B59" s="527" t="s">
        <v>870</v>
      </c>
      <c r="C59" s="524" t="s">
        <v>139</v>
      </c>
      <c r="D59" s="525">
        <v>15</v>
      </c>
      <c r="E59" s="525">
        <v>5</v>
      </c>
      <c r="F59" s="525">
        <v>0</v>
      </c>
      <c r="G59" s="525">
        <v>15</v>
      </c>
      <c r="H59" s="524">
        <v>10</v>
      </c>
      <c r="I59" s="524">
        <v>10</v>
      </c>
      <c r="J59" s="524">
        <v>30</v>
      </c>
      <c r="K59" s="524">
        <v>85</v>
      </c>
      <c r="L59" s="526">
        <v>2</v>
      </c>
      <c r="M59" s="528"/>
    </row>
    <row r="60" spans="1:13" ht="16.5" customHeight="1" x14ac:dyDescent="0.25">
      <c r="A60" s="1732">
        <v>29</v>
      </c>
      <c r="B60" s="486" t="str">
        <f>'[23]MAPA DE RIESGOS '!$O$157</f>
        <v xml:space="preserve">Revisión de documentos soportes </v>
      </c>
      <c r="C60" s="440" t="s">
        <v>139</v>
      </c>
      <c r="D60" s="442">
        <v>15</v>
      </c>
      <c r="E60" s="442">
        <v>5</v>
      </c>
      <c r="F60" s="442">
        <v>0</v>
      </c>
      <c r="G60" s="442">
        <v>15</v>
      </c>
      <c r="H60" s="440">
        <v>10</v>
      </c>
      <c r="I60" s="440">
        <v>10</v>
      </c>
      <c r="J60" s="440">
        <v>30</v>
      </c>
      <c r="K60" s="440">
        <v>85</v>
      </c>
      <c r="L60" s="332">
        <v>2</v>
      </c>
      <c r="M60" s="482"/>
    </row>
    <row r="61" spans="1:13" ht="24" customHeight="1" thickBot="1" x14ac:dyDescent="0.3">
      <c r="A61" s="1766"/>
      <c r="B61" s="488" t="str">
        <f>'[23]MAPA DE RIESGOS '!$O$158</f>
        <v>Publicación de resultados de proceso de otorgamiento</v>
      </c>
      <c r="C61" s="437" t="s">
        <v>139</v>
      </c>
      <c r="D61" s="321">
        <v>15</v>
      </c>
      <c r="E61" s="444">
        <v>5</v>
      </c>
      <c r="F61" s="321">
        <v>0</v>
      </c>
      <c r="G61" s="321">
        <v>15</v>
      </c>
      <c r="H61" s="311">
        <v>10</v>
      </c>
      <c r="I61" s="311">
        <v>10</v>
      </c>
      <c r="J61" s="311">
        <v>30</v>
      </c>
      <c r="K61" s="437">
        <v>85</v>
      </c>
      <c r="L61" s="439">
        <v>2</v>
      </c>
      <c r="M61" s="322"/>
    </row>
    <row r="62" spans="1:13" ht="24" customHeight="1" x14ac:dyDescent="0.25">
      <c r="A62" s="1732">
        <v>30</v>
      </c>
      <c r="B62" s="489" t="s">
        <v>579</v>
      </c>
      <c r="C62" s="440" t="s">
        <v>139</v>
      </c>
      <c r="D62" s="303">
        <v>15</v>
      </c>
      <c r="E62" s="442">
        <v>5</v>
      </c>
      <c r="F62" s="303">
        <v>0</v>
      </c>
      <c r="G62" s="303">
        <v>15</v>
      </c>
      <c r="H62" s="302">
        <v>10</v>
      </c>
      <c r="I62" s="302">
        <v>10</v>
      </c>
      <c r="J62" s="302">
        <v>30</v>
      </c>
      <c r="K62" s="436">
        <v>85</v>
      </c>
      <c r="L62" s="438">
        <v>2</v>
      </c>
      <c r="M62" s="308"/>
    </row>
    <row r="63" spans="1:13" ht="24" customHeight="1" x14ac:dyDescent="0.25">
      <c r="A63" s="1733"/>
      <c r="B63" s="487" t="s">
        <v>580</v>
      </c>
      <c r="C63" s="329" t="s">
        <v>139</v>
      </c>
      <c r="D63" s="316">
        <v>15</v>
      </c>
      <c r="E63" s="490">
        <v>5</v>
      </c>
      <c r="F63" s="316">
        <v>0</v>
      </c>
      <c r="G63" s="316">
        <v>15</v>
      </c>
      <c r="H63" s="310">
        <v>10</v>
      </c>
      <c r="I63" s="310">
        <v>10</v>
      </c>
      <c r="J63" s="310">
        <v>30</v>
      </c>
      <c r="K63" s="441">
        <v>85</v>
      </c>
      <c r="L63" s="441">
        <v>2</v>
      </c>
      <c r="M63" s="308"/>
    </row>
    <row r="64" spans="1:13" ht="24" customHeight="1" x14ac:dyDescent="0.25">
      <c r="A64" s="1733"/>
      <c r="B64" s="487" t="s">
        <v>761</v>
      </c>
      <c r="C64" s="441" t="s">
        <v>139</v>
      </c>
      <c r="D64" s="316">
        <v>15</v>
      </c>
      <c r="E64" s="328">
        <v>5</v>
      </c>
      <c r="F64" s="316">
        <v>0</v>
      </c>
      <c r="G64" s="316">
        <v>15</v>
      </c>
      <c r="H64" s="310">
        <v>10</v>
      </c>
      <c r="I64" s="310">
        <v>10</v>
      </c>
      <c r="J64" s="310">
        <v>30</v>
      </c>
      <c r="K64" s="441">
        <v>85</v>
      </c>
      <c r="L64" s="441">
        <v>2</v>
      </c>
      <c r="M64" s="308"/>
    </row>
    <row r="65" spans="1:13" ht="24" customHeight="1" x14ac:dyDescent="0.25">
      <c r="A65" s="1733"/>
      <c r="B65" s="487" t="s">
        <v>582</v>
      </c>
      <c r="C65" s="329" t="s">
        <v>139</v>
      </c>
      <c r="D65" s="316">
        <v>15</v>
      </c>
      <c r="E65" s="443">
        <v>5</v>
      </c>
      <c r="F65" s="316">
        <v>0</v>
      </c>
      <c r="G65" s="316">
        <v>15</v>
      </c>
      <c r="H65" s="310">
        <v>10</v>
      </c>
      <c r="I65" s="310">
        <v>10</v>
      </c>
      <c r="J65" s="310">
        <v>30</v>
      </c>
      <c r="K65" s="441">
        <v>85</v>
      </c>
      <c r="L65" s="441">
        <v>2</v>
      </c>
      <c r="M65" s="308"/>
    </row>
    <row r="66" spans="1:13" ht="24" customHeight="1" thickBot="1" x14ac:dyDescent="0.3">
      <c r="A66" s="1766"/>
      <c r="B66" s="488" t="s">
        <v>583</v>
      </c>
      <c r="C66" s="329" t="s">
        <v>139</v>
      </c>
      <c r="D66" s="321">
        <v>0</v>
      </c>
      <c r="E66" s="328">
        <v>5</v>
      </c>
      <c r="F66" s="321">
        <v>0</v>
      </c>
      <c r="G66" s="321">
        <v>0</v>
      </c>
      <c r="H66" s="311">
        <v>0</v>
      </c>
      <c r="I66" s="311">
        <v>0</v>
      </c>
      <c r="J66" s="311">
        <v>0</v>
      </c>
      <c r="K66" s="436">
        <v>85</v>
      </c>
      <c r="L66" s="438">
        <v>2</v>
      </c>
      <c r="M66" s="308"/>
    </row>
    <row r="67" spans="1:13" ht="63" customHeight="1" x14ac:dyDescent="0.25">
      <c r="A67" s="1694">
        <v>31</v>
      </c>
      <c r="B67" s="451" t="s">
        <v>477</v>
      </c>
      <c r="C67" s="334" t="s">
        <v>139</v>
      </c>
      <c r="D67" s="366">
        <v>15</v>
      </c>
      <c r="E67" s="366">
        <v>5</v>
      </c>
      <c r="F67" s="366">
        <v>0</v>
      </c>
      <c r="G67" s="366">
        <v>15</v>
      </c>
      <c r="H67" s="363">
        <v>10</v>
      </c>
      <c r="I67" s="363">
        <v>10</v>
      </c>
      <c r="J67" s="363">
        <v>30</v>
      </c>
      <c r="K67" s="363">
        <f>+D67+E67+F67+G67+H67+I67+J67</f>
        <v>85</v>
      </c>
      <c r="L67" s="332">
        <v>2</v>
      </c>
      <c r="M67" s="114"/>
    </row>
    <row r="68" spans="1:13" ht="42" customHeight="1" thickBot="1" x14ac:dyDescent="0.3">
      <c r="A68" s="1734"/>
      <c r="B68" s="454" t="s">
        <v>688</v>
      </c>
      <c r="C68" s="365" t="s">
        <v>139</v>
      </c>
      <c r="D68" s="368">
        <v>15</v>
      </c>
      <c r="E68" s="368">
        <v>5</v>
      </c>
      <c r="F68" s="368">
        <v>0</v>
      </c>
      <c r="G68" s="368">
        <v>15</v>
      </c>
      <c r="H68" s="365">
        <v>10</v>
      </c>
      <c r="I68" s="365">
        <v>10</v>
      </c>
      <c r="J68" s="365">
        <v>30</v>
      </c>
      <c r="K68" s="365">
        <v>85</v>
      </c>
      <c r="L68" s="333">
        <v>2</v>
      </c>
      <c r="M68" s="322"/>
    </row>
    <row r="69" spans="1:13" ht="45.75" customHeight="1" x14ac:dyDescent="0.25">
      <c r="A69" s="1694">
        <v>32</v>
      </c>
      <c r="B69" s="451" t="s">
        <v>485</v>
      </c>
      <c r="C69" s="363" t="s">
        <v>139</v>
      </c>
      <c r="D69" s="366">
        <v>15</v>
      </c>
      <c r="E69" s="366">
        <v>5</v>
      </c>
      <c r="F69" s="366">
        <v>0</v>
      </c>
      <c r="G69" s="366">
        <v>15</v>
      </c>
      <c r="H69" s="363">
        <v>10</v>
      </c>
      <c r="I69" s="363">
        <v>10</v>
      </c>
      <c r="J69" s="363">
        <v>30</v>
      </c>
      <c r="K69" s="363">
        <f>+D69+E69+F69+G69+H69+I69+J69</f>
        <v>85</v>
      </c>
      <c r="L69" s="332">
        <v>2</v>
      </c>
      <c r="M69" s="114"/>
    </row>
    <row r="70" spans="1:13" ht="30.75" customHeight="1" x14ac:dyDescent="0.25">
      <c r="A70" s="1695"/>
      <c r="B70" s="452" t="s">
        <v>486</v>
      </c>
      <c r="C70" s="364" t="s">
        <v>139</v>
      </c>
      <c r="D70" s="367">
        <v>15</v>
      </c>
      <c r="E70" s="367">
        <v>5</v>
      </c>
      <c r="F70" s="367">
        <v>15</v>
      </c>
      <c r="G70" s="367">
        <v>0</v>
      </c>
      <c r="H70" s="364">
        <v>10</v>
      </c>
      <c r="I70" s="364">
        <v>10</v>
      </c>
      <c r="J70" s="364">
        <v>30</v>
      </c>
      <c r="K70" s="364">
        <v>85</v>
      </c>
      <c r="L70" s="335">
        <v>2</v>
      </c>
      <c r="M70" s="77"/>
    </row>
    <row r="71" spans="1:13" ht="27.75" customHeight="1" x14ac:dyDescent="0.25">
      <c r="A71" s="1695"/>
      <c r="B71" s="453" t="s">
        <v>487</v>
      </c>
      <c r="C71" s="375" t="s">
        <v>139</v>
      </c>
      <c r="D71" s="376">
        <v>15</v>
      </c>
      <c r="E71" s="376">
        <v>5</v>
      </c>
      <c r="F71" s="376">
        <v>15</v>
      </c>
      <c r="G71" s="376">
        <v>0</v>
      </c>
      <c r="H71" s="375">
        <v>10</v>
      </c>
      <c r="I71" s="375">
        <v>10</v>
      </c>
      <c r="J71" s="375">
        <v>30</v>
      </c>
      <c r="K71" s="375">
        <v>85</v>
      </c>
      <c r="L71" s="336">
        <v>2</v>
      </c>
      <c r="M71" s="77"/>
    </row>
    <row r="72" spans="1:13" ht="43.5" customHeight="1" thickBot="1" x14ac:dyDescent="0.3">
      <c r="A72" s="1734"/>
      <c r="B72" s="454" t="s">
        <v>478</v>
      </c>
      <c r="C72" s="365" t="s">
        <v>139</v>
      </c>
      <c r="D72" s="368">
        <v>15</v>
      </c>
      <c r="E72" s="365">
        <v>5</v>
      </c>
      <c r="F72" s="368">
        <v>0</v>
      </c>
      <c r="G72" s="368">
        <v>15</v>
      </c>
      <c r="H72" s="365">
        <v>10</v>
      </c>
      <c r="I72" s="365">
        <v>10</v>
      </c>
      <c r="J72" s="365">
        <v>30</v>
      </c>
      <c r="K72" s="365">
        <v>85</v>
      </c>
      <c r="L72" s="333">
        <v>2</v>
      </c>
      <c r="M72" s="322"/>
    </row>
    <row r="73" spans="1:13" ht="33" customHeight="1" x14ac:dyDescent="0.25">
      <c r="A73" s="1694">
        <v>33</v>
      </c>
      <c r="B73" s="451" t="s">
        <v>492</v>
      </c>
      <c r="C73" s="363" t="s">
        <v>139</v>
      </c>
      <c r="D73" s="366">
        <v>15</v>
      </c>
      <c r="E73" s="366">
        <v>5</v>
      </c>
      <c r="F73" s="366">
        <v>0</v>
      </c>
      <c r="G73" s="366">
        <v>15</v>
      </c>
      <c r="H73" s="363">
        <v>10</v>
      </c>
      <c r="I73" s="363">
        <v>10</v>
      </c>
      <c r="J73" s="363">
        <v>30</v>
      </c>
      <c r="K73" s="363">
        <f>+D73+E73+F73+G73+H73+I73+J73</f>
        <v>85</v>
      </c>
      <c r="L73" s="332">
        <v>2</v>
      </c>
      <c r="M73" s="114"/>
    </row>
    <row r="74" spans="1:13" ht="49.5" customHeight="1" x14ac:dyDescent="0.25">
      <c r="A74" s="1695"/>
      <c r="B74" s="452" t="s">
        <v>493</v>
      </c>
      <c r="C74" s="364" t="s">
        <v>139</v>
      </c>
      <c r="D74" s="367">
        <v>15</v>
      </c>
      <c r="E74" s="367">
        <v>5</v>
      </c>
      <c r="F74" s="367">
        <v>0</v>
      </c>
      <c r="G74" s="367">
        <v>15</v>
      </c>
      <c r="H74" s="364">
        <v>10</v>
      </c>
      <c r="I74" s="364">
        <v>10</v>
      </c>
      <c r="J74" s="364">
        <v>30</v>
      </c>
      <c r="K74" s="364">
        <v>85</v>
      </c>
      <c r="L74" s="335">
        <v>2</v>
      </c>
      <c r="M74" s="77"/>
    </row>
    <row r="75" spans="1:13" ht="42" customHeight="1" thickBot="1" x14ac:dyDescent="0.3">
      <c r="A75" s="1734"/>
      <c r="B75" s="455" t="s">
        <v>478</v>
      </c>
      <c r="C75" s="378" t="s">
        <v>139</v>
      </c>
      <c r="D75" s="379">
        <v>15</v>
      </c>
      <c r="E75" s="378">
        <v>5</v>
      </c>
      <c r="F75" s="379">
        <v>0</v>
      </c>
      <c r="G75" s="379">
        <v>15</v>
      </c>
      <c r="H75" s="378">
        <v>10</v>
      </c>
      <c r="I75" s="378">
        <v>10</v>
      </c>
      <c r="J75" s="378">
        <v>30</v>
      </c>
      <c r="K75" s="378">
        <v>85</v>
      </c>
      <c r="L75" s="378">
        <v>2</v>
      </c>
      <c r="M75" s="322"/>
    </row>
    <row r="76" spans="1:13" ht="53.25" customHeight="1" thickBot="1" x14ac:dyDescent="0.3">
      <c r="A76" s="500">
        <v>34</v>
      </c>
      <c r="B76" s="497" t="s">
        <v>370</v>
      </c>
      <c r="C76" s="353" t="s">
        <v>139</v>
      </c>
      <c r="D76" s="353">
        <v>15</v>
      </c>
      <c r="E76" s="352">
        <v>5</v>
      </c>
      <c r="F76" s="352">
        <v>0</v>
      </c>
      <c r="G76" s="352">
        <v>15</v>
      </c>
      <c r="H76" s="353">
        <v>10</v>
      </c>
      <c r="I76" s="353">
        <v>10</v>
      </c>
      <c r="J76" s="353">
        <v>30</v>
      </c>
      <c r="K76" s="353">
        <v>85</v>
      </c>
      <c r="L76" s="406">
        <v>2</v>
      </c>
      <c r="M76" s="314"/>
    </row>
    <row r="77" spans="1:13" ht="45" customHeight="1" thickBot="1" x14ac:dyDescent="0.3">
      <c r="A77" s="501">
        <v>35</v>
      </c>
      <c r="B77" s="498" t="s">
        <v>377</v>
      </c>
      <c r="C77" s="436" t="s">
        <v>139</v>
      </c>
      <c r="D77" s="445">
        <v>15</v>
      </c>
      <c r="E77" s="445">
        <v>5</v>
      </c>
      <c r="F77" s="445">
        <v>15</v>
      </c>
      <c r="G77" s="445">
        <v>15</v>
      </c>
      <c r="H77" s="436">
        <v>10</v>
      </c>
      <c r="I77" s="436">
        <v>10</v>
      </c>
      <c r="J77" s="436">
        <v>30</v>
      </c>
      <c r="K77" s="436">
        <v>100</v>
      </c>
      <c r="L77" s="436">
        <v>2</v>
      </c>
      <c r="M77" s="308"/>
    </row>
    <row r="78" spans="1:13" ht="80.25" customHeight="1" thickBot="1" x14ac:dyDescent="0.3">
      <c r="A78" s="502">
        <v>36</v>
      </c>
      <c r="B78" s="497" t="s">
        <v>382</v>
      </c>
      <c r="C78" s="353" t="s">
        <v>139</v>
      </c>
      <c r="D78" s="352">
        <v>15</v>
      </c>
      <c r="E78" s="352">
        <v>0</v>
      </c>
      <c r="F78" s="352">
        <v>0</v>
      </c>
      <c r="G78" s="352">
        <v>15</v>
      </c>
      <c r="H78" s="353">
        <v>10</v>
      </c>
      <c r="I78" s="353">
        <v>10</v>
      </c>
      <c r="J78" s="353">
        <v>30</v>
      </c>
      <c r="K78" s="353">
        <v>55</v>
      </c>
      <c r="L78" s="353">
        <v>1</v>
      </c>
      <c r="M78" s="314"/>
    </row>
    <row r="79" spans="1:13" ht="54.75" customHeight="1" thickBot="1" x14ac:dyDescent="0.3">
      <c r="A79" s="503">
        <v>37</v>
      </c>
      <c r="B79" s="497" t="s">
        <v>386</v>
      </c>
      <c r="C79" s="353" t="s">
        <v>139</v>
      </c>
      <c r="D79" s="352">
        <v>15</v>
      </c>
      <c r="E79" s="352">
        <v>0</v>
      </c>
      <c r="F79" s="352">
        <v>0</v>
      </c>
      <c r="G79" s="352">
        <v>15</v>
      </c>
      <c r="H79" s="353">
        <v>10</v>
      </c>
      <c r="I79" s="353">
        <v>10</v>
      </c>
      <c r="J79" s="353">
        <v>10</v>
      </c>
      <c r="K79" s="353">
        <v>45</v>
      </c>
      <c r="L79" s="406">
        <v>0</v>
      </c>
      <c r="M79" s="314"/>
    </row>
    <row r="80" spans="1:13" ht="56.25" customHeight="1" thickBot="1" x14ac:dyDescent="0.3">
      <c r="A80" s="504">
        <v>38</v>
      </c>
      <c r="B80" s="499" t="s">
        <v>467</v>
      </c>
      <c r="C80" s="437" t="s">
        <v>139</v>
      </c>
      <c r="D80" s="446">
        <v>15</v>
      </c>
      <c r="E80" s="446">
        <v>0</v>
      </c>
      <c r="F80" s="446">
        <v>0</v>
      </c>
      <c r="G80" s="446">
        <v>15</v>
      </c>
      <c r="H80" s="437">
        <v>10</v>
      </c>
      <c r="I80" s="437">
        <v>10</v>
      </c>
      <c r="J80" s="437">
        <v>30</v>
      </c>
      <c r="K80" s="437">
        <v>65</v>
      </c>
      <c r="L80" s="439">
        <v>1</v>
      </c>
      <c r="M80" s="322"/>
    </row>
    <row r="81" spans="1:13" ht="31.5" customHeight="1" thickBot="1" x14ac:dyDescent="0.3">
      <c r="A81" s="372">
        <v>39</v>
      </c>
      <c r="B81" s="456" t="s">
        <v>389</v>
      </c>
      <c r="C81" s="362" t="s">
        <v>139</v>
      </c>
      <c r="D81" s="371">
        <v>15</v>
      </c>
      <c r="E81" s="371">
        <v>5</v>
      </c>
      <c r="F81" s="371">
        <v>0</v>
      </c>
      <c r="G81" s="371">
        <v>15</v>
      </c>
      <c r="H81" s="362">
        <v>10</v>
      </c>
      <c r="I81" s="362">
        <v>10</v>
      </c>
      <c r="J81" s="362">
        <v>30</v>
      </c>
      <c r="K81" s="362">
        <f>SUM(D81:J81)</f>
        <v>85</v>
      </c>
      <c r="L81" s="402">
        <v>2</v>
      </c>
      <c r="M81" s="308"/>
    </row>
    <row r="82" spans="1:13" ht="31.5" customHeight="1" thickBot="1" x14ac:dyDescent="0.3">
      <c r="A82" s="338">
        <v>40</v>
      </c>
      <c r="B82" s="467" t="s">
        <v>698</v>
      </c>
      <c r="C82" s="353" t="s">
        <v>139</v>
      </c>
      <c r="D82" s="352">
        <v>15</v>
      </c>
      <c r="E82" s="352">
        <v>5</v>
      </c>
      <c r="F82" s="352">
        <v>0</v>
      </c>
      <c r="G82" s="352">
        <v>15</v>
      </c>
      <c r="H82" s="353">
        <v>10</v>
      </c>
      <c r="I82" s="353">
        <v>10</v>
      </c>
      <c r="J82" s="353">
        <v>30</v>
      </c>
      <c r="K82" s="353">
        <f>SUM(D82:J82)</f>
        <v>85</v>
      </c>
      <c r="L82" s="406">
        <v>2</v>
      </c>
      <c r="M82" s="314"/>
    </row>
    <row r="83" spans="1:13" ht="26.25" customHeight="1" thickBot="1" x14ac:dyDescent="0.3">
      <c r="A83" s="373">
        <v>41</v>
      </c>
      <c r="B83" s="456" t="s">
        <v>699</v>
      </c>
      <c r="C83" s="362" t="s">
        <v>139</v>
      </c>
      <c r="D83" s="371">
        <v>15</v>
      </c>
      <c r="E83" s="371">
        <v>5</v>
      </c>
      <c r="F83" s="371">
        <v>0</v>
      </c>
      <c r="G83" s="371">
        <v>15</v>
      </c>
      <c r="H83" s="362">
        <v>10</v>
      </c>
      <c r="I83" s="362">
        <v>10</v>
      </c>
      <c r="J83" s="362">
        <v>30</v>
      </c>
      <c r="K83" s="362">
        <f>SUM(D83:J83)</f>
        <v>85</v>
      </c>
      <c r="L83" s="402">
        <v>2</v>
      </c>
      <c r="M83" s="308"/>
    </row>
    <row r="84" spans="1:13" ht="48.75" customHeight="1" x14ac:dyDescent="0.25">
      <c r="A84" s="1715">
        <v>42</v>
      </c>
      <c r="B84" s="468" t="s">
        <v>526</v>
      </c>
      <c r="C84" s="361" t="s">
        <v>139</v>
      </c>
      <c r="D84" s="366">
        <v>15</v>
      </c>
      <c r="E84" s="370">
        <v>5</v>
      </c>
      <c r="F84" s="370"/>
      <c r="G84" s="370">
        <v>15</v>
      </c>
      <c r="H84" s="361">
        <v>10</v>
      </c>
      <c r="I84" s="361">
        <v>10</v>
      </c>
      <c r="J84" s="361">
        <v>30</v>
      </c>
      <c r="K84" s="361">
        <v>65</v>
      </c>
      <c r="L84" s="332">
        <v>1</v>
      </c>
      <c r="M84" s="114"/>
    </row>
    <row r="85" spans="1:13" ht="22.5" customHeight="1" x14ac:dyDescent="0.25">
      <c r="A85" s="1716"/>
      <c r="B85" s="469" t="s">
        <v>532</v>
      </c>
      <c r="C85" s="364" t="s">
        <v>139</v>
      </c>
      <c r="D85" s="371">
        <v>15</v>
      </c>
      <c r="E85" s="367">
        <v>5</v>
      </c>
      <c r="F85" s="367"/>
      <c r="G85" s="367">
        <v>15</v>
      </c>
      <c r="H85" s="364">
        <v>10</v>
      </c>
      <c r="I85" s="364">
        <v>10</v>
      </c>
      <c r="J85" s="364">
        <v>30</v>
      </c>
      <c r="K85" s="364">
        <v>65</v>
      </c>
      <c r="L85" s="402">
        <v>1</v>
      </c>
      <c r="M85" s="77"/>
    </row>
    <row r="86" spans="1:13" ht="39" customHeight="1" thickBot="1" x14ac:dyDescent="0.3">
      <c r="A86" s="1735"/>
      <c r="B86" s="470" t="s">
        <v>708</v>
      </c>
      <c r="C86" s="365" t="s">
        <v>139</v>
      </c>
      <c r="D86" s="368">
        <v>15</v>
      </c>
      <c r="E86" s="369">
        <v>5</v>
      </c>
      <c r="F86" s="374"/>
      <c r="G86" s="374">
        <v>15</v>
      </c>
      <c r="H86" s="369">
        <v>10</v>
      </c>
      <c r="I86" s="369">
        <v>10</v>
      </c>
      <c r="J86" s="369">
        <v>30</v>
      </c>
      <c r="K86" s="369">
        <v>65</v>
      </c>
      <c r="L86" s="333">
        <v>1</v>
      </c>
      <c r="M86" s="322"/>
    </row>
    <row r="87" spans="1:13" ht="26.25" customHeight="1" x14ac:dyDescent="0.25">
      <c r="A87" s="1716">
        <v>43</v>
      </c>
      <c r="B87" s="471" t="s">
        <v>539</v>
      </c>
      <c r="C87" s="329" t="s">
        <v>139</v>
      </c>
      <c r="D87" s="328">
        <v>15</v>
      </c>
      <c r="E87" s="328">
        <v>5</v>
      </c>
      <c r="F87" s="328"/>
      <c r="G87" s="328">
        <v>15</v>
      </c>
      <c r="H87" s="329">
        <v>10</v>
      </c>
      <c r="I87" s="329">
        <v>10</v>
      </c>
      <c r="J87" s="329">
        <v>30</v>
      </c>
      <c r="K87" s="329">
        <v>65</v>
      </c>
      <c r="L87" s="407">
        <v>1</v>
      </c>
      <c r="M87" s="114"/>
    </row>
    <row r="88" spans="1:13" ht="26.25" customHeight="1" thickBot="1" x14ac:dyDescent="0.3">
      <c r="A88" s="1716"/>
      <c r="B88" s="472" t="s">
        <v>544</v>
      </c>
      <c r="C88" s="362" t="s">
        <v>139</v>
      </c>
      <c r="D88" s="371">
        <v>15</v>
      </c>
      <c r="E88" s="371">
        <v>5</v>
      </c>
      <c r="F88" s="362"/>
      <c r="G88" s="371">
        <v>15</v>
      </c>
      <c r="H88" s="362">
        <v>10</v>
      </c>
      <c r="I88" s="362">
        <v>10</v>
      </c>
      <c r="J88" s="362">
        <v>30</v>
      </c>
      <c r="K88" s="362">
        <v>65</v>
      </c>
      <c r="L88" s="402">
        <v>1</v>
      </c>
      <c r="M88" s="308"/>
    </row>
    <row r="89" spans="1:13" ht="34.5" customHeight="1" x14ac:dyDescent="0.25">
      <c r="A89" s="1715">
        <v>44</v>
      </c>
      <c r="B89" s="473" t="s">
        <v>501</v>
      </c>
      <c r="C89" s="361" t="s">
        <v>139</v>
      </c>
      <c r="D89" s="370">
        <v>0</v>
      </c>
      <c r="E89" s="370">
        <v>5</v>
      </c>
      <c r="F89" s="370">
        <v>0</v>
      </c>
      <c r="G89" s="370">
        <v>15</v>
      </c>
      <c r="H89" s="361">
        <v>10</v>
      </c>
      <c r="I89" s="361">
        <v>10</v>
      </c>
      <c r="J89" s="361">
        <v>30</v>
      </c>
      <c r="K89" s="361">
        <f>SUM(D89:J89)</f>
        <v>70</v>
      </c>
      <c r="L89" s="345">
        <v>2</v>
      </c>
      <c r="M89" s="114"/>
    </row>
    <row r="90" spans="1:13" ht="17.25" customHeight="1" x14ac:dyDescent="0.25">
      <c r="A90" s="1716"/>
      <c r="B90" s="453" t="s">
        <v>502</v>
      </c>
      <c r="C90" s="375" t="s">
        <v>139</v>
      </c>
      <c r="D90" s="376">
        <v>0</v>
      </c>
      <c r="E90" s="376">
        <v>5</v>
      </c>
      <c r="F90" s="376">
        <v>0</v>
      </c>
      <c r="G90" s="376">
        <v>15</v>
      </c>
      <c r="H90" s="375">
        <v>10</v>
      </c>
      <c r="I90" s="375">
        <v>10</v>
      </c>
      <c r="J90" s="375">
        <v>30</v>
      </c>
      <c r="K90" s="375">
        <f>SUM(D90:J90)</f>
        <v>70</v>
      </c>
      <c r="L90" s="336">
        <v>1</v>
      </c>
      <c r="M90" s="77"/>
    </row>
    <row r="91" spans="1:13" ht="16.5" customHeight="1" thickBot="1" x14ac:dyDescent="0.3">
      <c r="A91" s="1735"/>
      <c r="B91" s="454" t="s">
        <v>503</v>
      </c>
      <c r="C91" s="365" t="s">
        <v>139</v>
      </c>
      <c r="D91" s="368">
        <v>0</v>
      </c>
      <c r="E91" s="365">
        <v>5</v>
      </c>
      <c r="F91" s="368">
        <v>0</v>
      </c>
      <c r="G91" s="368">
        <v>15</v>
      </c>
      <c r="H91" s="365">
        <v>10</v>
      </c>
      <c r="I91" s="365">
        <v>10</v>
      </c>
      <c r="J91" s="365">
        <v>30</v>
      </c>
      <c r="K91" s="365">
        <v>70</v>
      </c>
      <c r="L91" s="333">
        <v>1</v>
      </c>
      <c r="M91" s="322"/>
    </row>
    <row r="92" spans="1:13" ht="47.25" customHeight="1" x14ac:dyDescent="0.25">
      <c r="A92" s="1694">
        <v>45</v>
      </c>
      <c r="B92" s="761" t="s">
        <v>414</v>
      </c>
      <c r="C92" s="704" t="s">
        <v>139</v>
      </c>
      <c r="D92" s="700">
        <v>15</v>
      </c>
      <c r="E92" s="701">
        <v>5</v>
      </c>
      <c r="F92" s="701">
        <v>0</v>
      </c>
      <c r="G92" s="701">
        <v>15</v>
      </c>
      <c r="H92" s="704">
        <v>10</v>
      </c>
      <c r="I92" s="704">
        <v>10</v>
      </c>
      <c r="J92" s="704">
        <v>30</v>
      </c>
      <c r="K92" s="699">
        <v>85</v>
      </c>
      <c r="L92" s="704">
        <v>2</v>
      </c>
      <c r="M92" s="114"/>
    </row>
    <row r="93" spans="1:13" ht="22.5" customHeight="1" x14ac:dyDescent="0.25">
      <c r="A93" s="1695"/>
      <c r="B93" s="762" t="s">
        <v>409</v>
      </c>
      <c r="C93" s="705" t="s">
        <v>139</v>
      </c>
      <c r="D93" s="702">
        <v>15</v>
      </c>
      <c r="E93" s="702">
        <v>5</v>
      </c>
      <c r="F93" s="702">
        <v>0</v>
      </c>
      <c r="G93" s="702">
        <v>15</v>
      </c>
      <c r="H93" s="705">
        <v>10</v>
      </c>
      <c r="I93" s="705">
        <v>10</v>
      </c>
      <c r="J93" s="705">
        <v>30</v>
      </c>
      <c r="K93" s="705">
        <v>85</v>
      </c>
      <c r="L93" s="705">
        <v>2</v>
      </c>
      <c r="M93" s="77"/>
    </row>
    <row r="94" spans="1:13" ht="30" customHeight="1" x14ac:dyDescent="0.25">
      <c r="A94" s="1695"/>
      <c r="B94" s="763" t="s">
        <v>415</v>
      </c>
      <c r="C94" s="375" t="s">
        <v>139</v>
      </c>
      <c r="D94" s="702">
        <v>15</v>
      </c>
      <c r="E94" s="702">
        <v>5</v>
      </c>
      <c r="F94" s="702">
        <v>0</v>
      </c>
      <c r="G94" s="702">
        <v>15</v>
      </c>
      <c r="H94" s="705">
        <v>10</v>
      </c>
      <c r="I94" s="705">
        <v>10</v>
      </c>
      <c r="J94" s="705">
        <v>30</v>
      </c>
      <c r="K94" s="705">
        <v>85</v>
      </c>
      <c r="L94" s="705">
        <v>2</v>
      </c>
      <c r="M94" s="77"/>
    </row>
    <row r="95" spans="1:13" ht="53.25" customHeight="1" thickBot="1" x14ac:dyDescent="0.3">
      <c r="A95" s="1734"/>
      <c r="B95" s="764" t="s">
        <v>975</v>
      </c>
      <c r="C95" s="706" t="s">
        <v>139</v>
      </c>
      <c r="D95" s="703">
        <v>15</v>
      </c>
      <c r="E95" s="703">
        <v>5</v>
      </c>
      <c r="F95" s="703">
        <v>0</v>
      </c>
      <c r="G95" s="703">
        <v>15</v>
      </c>
      <c r="H95" s="706">
        <v>10</v>
      </c>
      <c r="I95" s="706">
        <v>10</v>
      </c>
      <c r="J95" s="706">
        <v>30</v>
      </c>
      <c r="K95" s="706">
        <v>85</v>
      </c>
      <c r="L95" s="706">
        <v>2</v>
      </c>
      <c r="M95" s="322"/>
    </row>
    <row r="96" spans="1:13" ht="30" customHeight="1" x14ac:dyDescent="0.25">
      <c r="A96" s="1695">
        <v>46</v>
      </c>
      <c r="B96" s="765" t="s">
        <v>409</v>
      </c>
      <c r="C96" s="704" t="s">
        <v>139</v>
      </c>
      <c r="D96" s="702">
        <v>15</v>
      </c>
      <c r="E96" s="701">
        <v>5</v>
      </c>
      <c r="F96" s="701">
        <v>0</v>
      </c>
      <c r="G96" s="701">
        <v>15</v>
      </c>
      <c r="H96" s="704">
        <v>10</v>
      </c>
      <c r="I96" s="704">
        <v>10</v>
      </c>
      <c r="J96" s="704">
        <v>30</v>
      </c>
      <c r="K96" s="699">
        <v>85</v>
      </c>
      <c r="L96" s="704">
        <v>2</v>
      </c>
      <c r="M96" s="114"/>
    </row>
    <row r="97" spans="1:29" ht="30" customHeight="1" x14ac:dyDescent="0.25">
      <c r="A97" s="1695"/>
      <c r="B97" s="766" t="s">
        <v>421</v>
      </c>
      <c r="C97" s="705" t="s">
        <v>139</v>
      </c>
      <c r="D97" s="702">
        <v>15</v>
      </c>
      <c r="E97" s="702">
        <v>5</v>
      </c>
      <c r="F97" s="702">
        <v>0</v>
      </c>
      <c r="G97" s="702">
        <v>15</v>
      </c>
      <c r="H97" s="705">
        <v>10</v>
      </c>
      <c r="I97" s="705">
        <v>10</v>
      </c>
      <c r="J97" s="705">
        <v>30</v>
      </c>
      <c r="K97" s="705">
        <v>85</v>
      </c>
      <c r="L97" s="705">
        <v>2</v>
      </c>
      <c r="M97" s="77"/>
    </row>
    <row r="98" spans="1:29" ht="36" customHeight="1" thickBot="1" x14ac:dyDescent="0.3">
      <c r="A98" s="1695"/>
      <c r="B98" s="767" t="s">
        <v>422</v>
      </c>
      <c r="C98" s="706" t="s">
        <v>139</v>
      </c>
      <c r="D98" s="702">
        <v>15</v>
      </c>
      <c r="E98" s="703">
        <v>5</v>
      </c>
      <c r="F98" s="703">
        <v>0</v>
      </c>
      <c r="G98" s="703">
        <v>15</v>
      </c>
      <c r="H98" s="706">
        <v>10</v>
      </c>
      <c r="I98" s="706">
        <v>10</v>
      </c>
      <c r="J98" s="706">
        <v>30</v>
      </c>
      <c r="K98" s="706">
        <v>85</v>
      </c>
      <c r="L98" s="706">
        <v>2</v>
      </c>
      <c r="M98" s="308"/>
    </row>
    <row r="99" spans="1:29" ht="28.5" customHeight="1" x14ac:dyDescent="0.25">
      <c r="A99" s="1694">
        <v>47</v>
      </c>
      <c r="B99" s="474" t="s">
        <v>709</v>
      </c>
      <c r="C99" s="363" t="s">
        <v>139</v>
      </c>
      <c r="D99" s="366">
        <v>15</v>
      </c>
      <c r="E99" s="366">
        <v>5</v>
      </c>
      <c r="F99" s="366">
        <v>0</v>
      </c>
      <c r="G99" s="366">
        <v>15</v>
      </c>
      <c r="H99" s="363">
        <v>0</v>
      </c>
      <c r="I99" s="363">
        <v>0</v>
      </c>
      <c r="J99" s="363">
        <v>0</v>
      </c>
      <c r="K99" s="363">
        <f>SUM(D99:J99)</f>
        <v>35</v>
      </c>
      <c r="L99" s="332">
        <v>0</v>
      </c>
      <c r="M99" s="114"/>
    </row>
    <row r="100" spans="1:29" ht="28.5" customHeight="1" x14ac:dyDescent="0.25">
      <c r="A100" s="1695"/>
      <c r="B100" s="475" t="s">
        <v>630</v>
      </c>
      <c r="C100" s="364" t="s">
        <v>139</v>
      </c>
      <c r="D100" s="367">
        <v>15</v>
      </c>
      <c r="E100" s="367">
        <v>5</v>
      </c>
      <c r="F100" s="367">
        <v>0</v>
      </c>
      <c r="G100" s="367">
        <v>15</v>
      </c>
      <c r="H100" s="329">
        <v>10</v>
      </c>
      <c r="I100" s="329">
        <v>10</v>
      </c>
      <c r="J100" s="329">
        <v>30</v>
      </c>
      <c r="K100" s="329">
        <f t="shared" ref="K100:K104" si="4">SUM(D100:J100)</f>
        <v>85</v>
      </c>
      <c r="L100" s="335">
        <v>1</v>
      </c>
      <c r="M100" s="77"/>
    </row>
    <row r="101" spans="1:29" ht="17.25" customHeight="1" thickBot="1" x14ac:dyDescent="0.3">
      <c r="A101" s="1734"/>
      <c r="B101" s="457" t="s">
        <v>710</v>
      </c>
      <c r="C101" s="365" t="s">
        <v>139</v>
      </c>
      <c r="D101" s="368">
        <v>15</v>
      </c>
      <c r="E101" s="365">
        <v>5</v>
      </c>
      <c r="F101" s="368">
        <v>0</v>
      </c>
      <c r="G101" s="368">
        <v>15</v>
      </c>
      <c r="H101" s="369">
        <v>0</v>
      </c>
      <c r="I101" s="369">
        <v>0</v>
      </c>
      <c r="J101" s="369">
        <v>0</v>
      </c>
      <c r="K101" s="365">
        <f t="shared" si="4"/>
        <v>35</v>
      </c>
      <c r="L101" s="333">
        <v>0</v>
      </c>
      <c r="M101" s="322"/>
    </row>
    <row r="102" spans="1:29" ht="18.75" customHeight="1" thickBot="1" x14ac:dyDescent="0.3">
      <c r="A102" s="338">
        <v>48</v>
      </c>
      <c r="B102" s="458" t="s">
        <v>558</v>
      </c>
      <c r="C102" s="337" t="s">
        <v>139</v>
      </c>
      <c r="D102" s="352">
        <v>15</v>
      </c>
      <c r="E102" s="352">
        <v>5</v>
      </c>
      <c r="F102" s="352">
        <v>0</v>
      </c>
      <c r="G102" s="352">
        <v>15</v>
      </c>
      <c r="H102" s="353">
        <v>0</v>
      </c>
      <c r="I102" s="353">
        <v>0</v>
      </c>
      <c r="J102" s="353">
        <v>0</v>
      </c>
      <c r="K102" s="353">
        <f t="shared" si="4"/>
        <v>35</v>
      </c>
      <c r="L102" s="406">
        <v>0</v>
      </c>
      <c r="M102" s="314"/>
    </row>
    <row r="103" spans="1:29" ht="27" customHeight="1" x14ac:dyDescent="0.25">
      <c r="A103" s="1692">
        <v>49</v>
      </c>
      <c r="B103" s="636" t="str">
        <f>+'[24]MAPA DE RIESGOS '!O267</f>
        <v>Socialización del Código de ética vigente de la entidad</v>
      </c>
      <c r="C103" s="637" t="s">
        <v>139</v>
      </c>
      <c r="D103" s="638">
        <v>0</v>
      </c>
      <c r="E103" s="638">
        <v>5</v>
      </c>
      <c r="F103" s="638">
        <v>0</v>
      </c>
      <c r="G103" s="638">
        <v>15</v>
      </c>
      <c r="H103" s="639">
        <v>10</v>
      </c>
      <c r="I103" s="639">
        <v>10</v>
      </c>
      <c r="J103" s="639">
        <v>30</v>
      </c>
      <c r="K103" s="639">
        <f t="shared" si="4"/>
        <v>70</v>
      </c>
      <c r="L103" s="640">
        <v>1</v>
      </c>
      <c r="M103" s="114"/>
    </row>
    <row r="104" spans="1:29" ht="26.25" customHeight="1" thickBot="1" x14ac:dyDescent="0.3">
      <c r="A104" s="1693"/>
      <c r="B104" s="631" t="s">
        <v>884</v>
      </c>
      <c r="C104" s="632" t="s">
        <v>139</v>
      </c>
      <c r="D104" s="633">
        <v>15</v>
      </c>
      <c r="E104" s="633">
        <v>5</v>
      </c>
      <c r="F104" s="633">
        <v>0</v>
      </c>
      <c r="G104" s="633">
        <v>15</v>
      </c>
      <c r="H104" s="634">
        <v>10</v>
      </c>
      <c r="I104" s="634">
        <v>10</v>
      </c>
      <c r="J104" s="634">
        <v>30</v>
      </c>
      <c r="K104" s="634">
        <f t="shared" si="4"/>
        <v>85</v>
      </c>
      <c r="L104" s="635">
        <v>2</v>
      </c>
      <c r="M104" s="322"/>
    </row>
    <row r="105" spans="1:29" ht="14.25" customHeight="1" x14ac:dyDescent="0.25">
      <c r="A105" s="299"/>
      <c r="B105" s="304"/>
      <c r="C105" s="305"/>
      <c r="D105" s="306"/>
      <c r="E105" s="306"/>
      <c r="F105" s="306"/>
      <c r="G105" s="306"/>
      <c r="H105" s="307"/>
      <c r="I105" s="307"/>
      <c r="J105" s="307"/>
      <c r="K105" s="307"/>
      <c r="L105" s="305"/>
      <c r="M105" s="308"/>
    </row>
    <row r="106" spans="1:29" ht="14.25" customHeight="1" x14ac:dyDescent="0.25">
      <c r="A106" s="299"/>
      <c r="B106" s="304"/>
      <c r="C106" s="305"/>
      <c r="D106" s="306"/>
      <c r="E106" s="306"/>
      <c r="F106" s="306"/>
      <c r="G106" s="306"/>
      <c r="H106" s="307"/>
      <c r="I106" s="307"/>
      <c r="J106" s="307"/>
      <c r="K106" s="307"/>
      <c r="L106" s="305"/>
      <c r="M106" s="308"/>
    </row>
    <row r="107" spans="1:29" ht="14.25" customHeight="1" thickBot="1" x14ac:dyDescent="0.3">
      <c r="A107" s="299"/>
      <c r="B107" s="304"/>
      <c r="C107" s="305"/>
      <c r="D107" s="306"/>
      <c r="E107" s="306"/>
      <c r="F107" s="306"/>
      <c r="G107" s="306"/>
      <c r="H107" s="307"/>
      <c r="I107" s="307"/>
      <c r="J107" s="307"/>
      <c r="K107" s="307"/>
      <c r="L107" s="305"/>
      <c r="M107" s="308"/>
    </row>
    <row r="108" spans="1:29" ht="19.5" customHeight="1" x14ac:dyDescent="0.25">
      <c r="A108" s="1700" t="s">
        <v>220</v>
      </c>
      <c r="B108" s="163"/>
      <c r="C108" s="105"/>
      <c r="D108" s="123"/>
      <c r="E108" s="123"/>
      <c r="F108" s="123"/>
      <c r="G108" s="123"/>
      <c r="H108" s="105"/>
      <c r="I108" s="105"/>
      <c r="J108" s="105"/>
      <c r="K108" s="105"/>
      <c r="L108" s="105"/>
      <c r="M108" s="114"/>
      <c r="O108" s="1720" t="s">
        <v>147</v>
      </c>
      <c r="P108" s="1721"/>
      <c r="Q108" s="1721"/>
      <c r="R108" s="1721"/>
      <c r="S108" s="1722"/>
    </row>
    <row r="109" spans="1:29" ht="16.5" customHeight="1" x14ac:dyDescent="0.25">
      <c r="A109" s="1701"/>
      <c r="B109" s="164"/>
      <c r="C109" s="92"/>
      <c r="D109" s="125"/>
      <c r="E109" s="125"/>
      <c r="F109" s="125"/>
      <c r="G109" s="125"/>
      <c r="H109" s="92"/>
      <c r="I109" s="92"/>
      <c r="J109" s="92"/>
      <c r="K109" s="92"/>
      <c r="L109" s="92"/>
      <c r="M109" s="77"/>
      <c r="O109" s="1723"/>
      <c r="P109" s="1724"/>
      <c r="Q109" s="1724"/>
      <c r="R109" s="1724"/>
      <c r="S109" s="1725"/>
    </row>
    <row r="110" spans="1:29" ht="15.75" thickBot="1" x14ac:dyDescent="0.3">
      <c r="A110" s="1702"/>
      <c r="B110" s="161"/>
      <c r="C110" s="93"/>
      <c r="D110" s="162"/>
      <c r="E110" s="126"/>
      <c r="F110" s="162"/>
      <c r="G110" s="162"/>
      <c r="H110" s="93"/>
      <c r="I110" s="93"/>
      <c r="J110" s="93"/>
      <c r="K110" s="93"/>
      <c r="L110" s="93"/>
      <c r="M110" s="79"/>
      <c r="O110" s="1723"/>
      <c r="P110" s="1724"/>
      <c r="Q110" s="1724"/>
      <c r="R110" s="1724"/>
      <c r="S110" s="1725"/>
      <c r="AC110">
        <v>0</v>
      </c>
    </row>
    <row r="111" spans="1:29" ht="15.75" thickBot="1" x14ac:dyDescent="0.3">
      <c r="O111" s="1723"/>
      <c r="P111" s="1724"/>
      <c r="Q111" s="1724"/>
      <c r="R111" s="1724"/>
      <c r="S111" s="1725"/>
      <c r="AC111">
        <v>2</v>
      </c>
    </row>
    <row r="112" spans="1:29" ht="30" customHeight="1" thickBot="1" x14ac:dyDescent="0.3">
      <c r="B112" s="1729" t="s">
        <v>141</v>
      </c>
      <c r="C112" s="1730"/>
      <c r="D112" s="1730"/>
      <c r="E112" s="1730"/>
      <c r="F112" s="1730"/>
      <c r="G112" s="1730"/>
      <c r="H112" s="1730"/>
      <c r="I112" s="1730"/>
      <c r="J112" s="1730"/>
      <c r="K112" s="1730"/>
      <c r="L112" s="1730"/>
      <c r="M112" s="1731"/>
      <c r="O112" s="1723"/>
      <c r="P112" s="1724"/>
      <c r="Q112" s="1724"/>
      <c r="R112" s="1724"/>
      <c r="S112" s="1725"/>
    </row>
    <row r="113" spans="2:29" ht="15.75" thickBot="1" x14ac:dyDescent="0.3">
      <c r="O113" s="1726"/>
      <c r="P113" s="1727"/>
      <c r="Q113" s="1727"/>
      <c r="R113" s="1727"/>
      <c r="S113" s="1728"/>
    </row>
    <row r="114" spans="2:29" ht="31.5" customHeight="1" thickBot="1" x14ac:dyDescent="0.3">
      <c r="B114" s="1736" t="s">
        <v>142</v>
      </c>
      <c r="C114" s="1730"/>
      <c r="D114" s="1730"/>
      <c r="E114" s="1730"/>
      <c r="F114" s="1730"/>
      <c r="G114" s="1730"/>
      <c r="H114" s="1730"/>
      <c r="I114" s="1730"/>
      <c r="J114" s="1730"/>
      <c r="K114" s="1730"/>
      <c r="L114" s="1730"/>
      <c r="M114" s="1731"/>
    </row>
    <row r="115" spans="2:29" ht="15.75" customHeight="1" thickBot="1" x14ac:dyDescent="0.3">
      <c r="O115" s="1737" t="s">
        <v>221</v>
      </c>
      <c r="P115" s="1737"/>
      <c r="Q115" s="1737"/>
      <c r="R115" s="1737"/>
      <c r="S115" s="1737"/>
    </row>
    <row r="116" spans="2:29" ht="27" customHeight="1" thickBot="1" x14ac:dyDescent="0.3">
      <c r="B116" s="1738" t="s">
        <v>222</v>
      </c>
      <c r="C116" s="1739"/>
      <c r="D116" s="1739"/>
      <c r="E116" s="1739"/>
      <c r="F116" s="1739"/>
      <c r="G116" s="1739"/>
      <c r="H116" s="1739"/>
      <c r="I116" s="1739"/>
      <c r="J116" s="1739"/>
      <c r="K116" s="1739"/>
      <c r="L116" s="1739"/>
      <c r="M116" s="1740"/>
      <c r="O116" s="1737"/>
      <c r="P116" s="1737"/>
      <c r="Q116" s="1737"/>
      <c r="R116" s="1737"/>
      <c r="S116" s="1737"/>
      <c r="AC116" t="s">
        <v>144</v>
      </c>
    </row>
    <row r="117" spans="2:29" ht="15" customHeight="1" x14ac:dyDescent="0.25">
      <c r="O117" s="1737"/>
      <c r="P117" s="1737"/>
      <c r="Q117" s="1737"/>
      <c r="R117" s="1737"/>
      <c r="S117" s="1737"/>
      <c r="AC117" t="s">
        <v>145</v>
      </c>
    </row>
    <row r="118" spans="2:29" ht="55.5" customHeight="1" x14ac:dyDescent="0.25">
      <c r="O118" s="1737"/>
      <c r="P118" s="1737"/>
      <c r="Q118" s="1737"/>
      <c r="R118" s="1737"/>
      <c r="S118" s="1737"/>
    </row>
  </sheetData>
  <mergeCells count="132">
    <mergeCell ref="A60:A61"/>
    <mergeCell ref="A62:A66"/>
    <mergeCell ref="A84:A86"/>
    <mergeCell ref="A87:A88"/>
    <mergeCell ref="A99:A101"/>
    <mergeCell ref="M38:M40"/>
    <mergeCell ref="M41:M43"/>
    <mergeCell ref="M44:M46"/>
    <mergeCell ref="M47:M49"/>
    <mergeCell ref="M50:M52"/>
    <mergeCell ref="M53:M55"/>
    <mergeCell ref="M56:M58"/>
    <mergeCell ref="A89:A91"/>
    <mergeCell ref="A92:A95"/>
    <mergeCell ref="A96:A98"/>
    <mergeCell ref="A67:A68"/>
    <mergeCell ref="A69:A72"/>
    <mergeCell ref="A73:A75"/>
    <mergeCell ref="K53:K55"/>
    <mergeCell ref="L53:L55"/>
    <mergeCell ref="A56:A58"/>
    <mergeCell ref="B56:B58"/>
    <mergeCell ref="L56:L58"/>
    <mergeCell ref="F53:F55"/>
    <mergeCell ref="G53:G55"/>
    <mergeCell ref="H53:H55"/>
    <mergeCell ref="I53:I55"/>
    <mergeCell ref="J53:J55"/>
    <mergeCell ref="A53:A55"/>
    <mergeCell ref="B53:B55"/>
    <mergeCell ref="C53:C55"/>
    <mergeCell ref="D53:D55"/>
    <mergeCell ref="E53:E55"/>
    <mergeCell ref="C56:C58"/>
    <mergeCell ref="D56:D58"/>
    <mergeCell ref="E56:E58"/>
    <mergeCell ref="F56:F58"/>
    <mergeCell ref="G56:G58"/>
    <mergeCell ref="H56:H58"/>
    <mergeCell ref="I56:I58"/>
    <mergeCell ref="J56:J58"/>
    <mergeCell ref="K56:K58"/>
    <mergeCell ref="L50:L52"/>
    <mergeCell ref="F47:F49"/>
    <mergeCell ref="G47:G49"/>
    <mergeCell ref="H47:H49"/>
    <mergeCell ref="I47:I49"/>
    <mergeCell ref="J47:J49"/>
    <mergeCell ref="A47:A49"/>
    <mergeCell ref="B47:B49"/>
    <mergeCell ref="E47:E49"/>
    <mergeCell ref="A50:A52"/>
    <mergeCell ref="B50:B52"/>
    <mergeCell ref="C50:C52"/>
    <mergeCell ref="D50:D52"/>
    <mergeCell ref="E50:E52"/>
    <mergeCell ref="F50:F52"/>
    <mergeCell ref="G50:G52"/>
    <mergeCell ref="H50:H52"/>
    <mergeCell ref="I50:I52"/>
    <mergeCell ref="J50:J52"/>
    <mergeCell ref="K50:K52"/>
    <mergeCell ref="A26:A27"/>
    <mergeCell ref="K41:K43"/>
    <mergeCell ref="L41:L43"/>
    <mergeCell ref="A44:A46"/>
    <mergeCell ref="B44:B46"/>
    <mergeCell ref="C44:C46"/>
    <mergeCell ref="D44:D46"/>
    <mergeCell ref="E44:E46"/>
    <mergeCell ref="F44:F46"/>
    <mergeCell ref="G44:G46"/>
    <mergeCell ref="H44:H46"/>
    <mergeCell ref="I44:I46"/>
    <mergeCell ref="J44:J46"/>
    <mergeCell ref="K44:K46"/>
    <mergeCell ref="L44:L46"/>
    <mergeCell ref="F41:F43"/>
    <mergeCell ref="G41:G43"/>
    <mergeCell ref="H41:H43"/>
    <mergeCell ref="I41:I43"/>
    <mergeCell ref="J41:J43"/>
    <mergeCell ref="A41:A43"/>
    <mergeCell ref="B41:B43"/>
    <mergeCell ref="A23:A25"/>
    <mergeCell ref="B114:M114"/>
    <mergeCell ref="O115:S118"/>
    <mergeCell ref="B116:M116"/>
    <mergeCell ref="O5:P6"/>
    <mergeCell ref="Q5:R6"/>
    <mergeCell ref="C41:C43"/>
    <mergeCell ref="D41:D43"/>
    <mergeCell ref="E41:E43"/>
    <mergeCell ref="H38:H40"/>
    <mergeCell ref="I38:I40"/>
    <mergeCell ref="J38:J40"/>
    <mergeCell ref="K38:K40"/>
    <mergeCell ref="L38:L40"/>
    <mergeCell ref="C38:C40"/>
    <mergeCell ref="D38:D40"/>
    <mergeCell ref="E38:E40"/>
    <mergeCell ref="F38:F40"/>
    <mergeCell ref="G38:G40"/>
    <mergeCell ref="C47:C49"/>
    <mergeCell ref="D47:D49"/>
    <mergeCell ref="B38:B40"/>
    <mergeCell ref="K47:K49"/>
    <mergeCell ref="L47:L49"/>
    <mergeCell ref="A103:A104"/>
    <mergeCell ref="A7:A8"/>
    <mergeCell ref="O7:P7"/>
    <mergeCell ref="Q7:R7"/>
    <mergeCell ref="O8:P8"/>
    <mergeCell ref="Q8:R8"/>
    <mergeCell ref="A108:A110"/>
    <mergeCell ref="A2:M2"/>
    <mergeCell ref="B3:B4"/>
    <mergeCell ref="C3:C4"/>
    <mergeCell ref="D3:K3"/>
    <mergeCell ref="L3:M3"/>
    <mergeCell ref="A3:A4"/>
    <mergeCell ref="A5:A6"/>
    <mergeCell ref="A12:A14"/>
    <mergeCell ref="O108:S113"/>
    <mergeCell ref="B112:M112"/>
    <mergeCell ref="A28:A29"/>
    <mergeCell ref="A30:A31"/>
    <mergeCell ref="A32:A33"/>
    <mergeCell ref="A38:A40"/>
    <mergeCell ref="A15:A16"/>
    <mergeCell ref="A17:A18"/>
    <mergeCell ref="A19:A20"/>
  </mergeCells>
  <conditionalFormatting sqref="B7">
    <cfRule type="containsText" dxfId="115" priority="129" stopIfTrue="1" operator="containsText" text="BAJA">
      <formula>NOT(ISERROR(SEARCH("BAJA",B7)))</formula>
    </cfRule>
    <cfRule type="containsText" dxfId="114" priority="130" stopIfTrue="1" operator="containsText" text="MODERADA">
      <formula>NOT(ISERROR(SEARCH("MODERADA",B7)))</formula>
    </cfRule>
    <cfRule type="containsText" dxfId="113" priority="131" stopIfTrue="1" operator="containsText" text="ALTA">
      <formula>NOT(ISERROR(SEARCH("ALTA",B7)))</formula>
    </cfRule>
    <cfRule type="containsText" dxfId="112" priority="132" stopIfTrue="1" operator="containsText" text="EXTREMA">
      <formula>NOT(ISERROR(SEARCH("EXTREMA",B7)))</formula>
    </cfRule>
  </conditionalFormatting>
  <conditionalFormatting sqref="B108">
    <cfRule type="containsText" dxfId="111" priority="125" stopIfTrue="1" operator="containsText" text="BAJA">
      <formula>NOT(ISERROR(SEARCH("BAJA",B108)))</formula>
    </cfRule>
    <cfRule type="containsText" dxfId="110" priority="126" stopIfTrue="1" operator="containsText" text="MODERADA">
      <formula>NOT(ISERROR(SEARCH("MODERADA",B108)))</formula>
    </cfRule>
    <cfRule type="containsText" dxfId="109" priority="127" stopIfTrue="1" operator="containsText" text="ALTA">
      <formula>NOT(ISERROR(SEARCH("ALTA",B108)))</formula>
    </cfRule>
    <cfRule type="containsText" dxfId="108" priority="128" stopIfTrue="1" operator="containsText" text="EXTREMA">
      <formula>NOT(ISERROR(SEARCH("EXTREMA",B108)))</formula>
    </cfRule>
  </conditionalFormatting>
  <conditionalFormatting sqref="B5">
    <cfRule type="containsText" dxfId="107" priority="121" stopIfTrue="1" operator="containsText" text="BAJA">
      <formula>NOT(ISERROR(SEARCH("BAJA",B5)))</formula>
    </cfRule>
    <cfRule type="containsText" dxfId="106" priority="122" stopIfTrue="1" operator="containsText" text="MODERADA">
      <formula>NOT(ISERROR(SEARCH("MODERADA",B5)))</formula>
    </cfRule>
    <cfRule type="containsText" dxfId="105" priority="123" stopIfTrue="1" operator="containsText" text="ALTA">
      <formula>NOT(ISERROR(SEARCH("ALTA",B5)))</formula>
    </cfRule>
    <cfRule type="containsText" dxfId="104" priority="124" stopIfTrue="1" operator="containsText" text="EXTREMA">
      <formula>NOT(ISERROR(SEARCH("EXTREMA",B5)))</formula>
    </cfRule>
  </conditionalFormatting>
  <conditionalFormatting sqref="B12">
    <cfRule type="containsText" dxfId="103" priority="117" stopIfTrue="1" operator="containsText" text="BAJA">
      <formula>NOT(ISERROR(SEARCH("BAJA",B12)))</formula>
    </cfRule>
    <cfRule type="containsText" dxfId="102" priority="118" stopIfTrue="1" operator="containsText" text="MODERADA">
      <formula>NOT(ISERROR(SEARCH("MODERADA",B12)))</formula>
    </cfRule>
    <cfRule type="containsText" dxfId="101" priority="119" stopIfTrue="1" operator="containsText" text="ALTA">
      <formula>NOT(ISERROR(SEARCH("ALTA",B12)))</formula>
    </cfRule>
    <cfRule type="containsText" dxfId="100" priority="120" stopIfTrue="1" operator="containsText" text="EXTREMA">
      <formula>NOT(ISERROR(SEARCH("EXTREMA",B12)))</formula>
    </cfRule>
  </conditionalFormatting>
  <conditionalFormatting sqref="B17">
    <cfRule type="containsText" dxfId="99" priority="113" stopIfTrue="1" operator="containsText" text="BAJA">
      <formula>NOT(ISERROR(SEARCH("BAJA",B17)))</formula>
    </cfRule>
    <cfRule type="containsText" dxfId="98" priority="114" stopIfTrue="1" operator="containsText" text="MODERADA">
      <formula>NOT(ISERROR(SEARCH("MODERADA",B17)))</formula>
    </cfRule>
    <cfRule type="containsText" dxfId="97" priority="115" stopIfTrue="1" operator="containsText" text="ALTA">
      <formula>NOT(ISERROR(SEARCH("ALTA",B17)))</formula>
    </cfRule>
    <cfRule type="containsText" dxfId="96" priority="116" stopIfTrue="1" operator="containsText" text="EXTREMA">
      <formula>NOT(ISERROR(SEARCH("EXTREMA",B17)))</formula>
    </cfRule>
  </conditionalFormatting>
  <conditionalFormatting sqref="B15">
    <cfRule type="containsText" dxfId="95" priority="109" stopIfTrue="1" operator="containsText" text="BAJA">
      <formula>NOT(ISERROR(SEARCH("BAJA",B15)))</formula>
    </cfRule>
    <cfRule type="containsText" dxfId="94" priority="110" stopIfTrue="1" operator="containsText" text="MODERADA">
      <formula>NOT(ISERROR(SEARCH("MODERADA",B15)))</formula>
    </cfRule>
    <cfRule type="containsText" dxfId="93" priority="111" stopIfTrue="1" operator="containsText" text="ALTA">
      <formula>NOT(ISERROR(SEARCH("ALTA",B15)))</formula>
    </cfRule>
    <cfRule type="containsText" dxfId="92" priority="112" stopIfTrue="1" operator="containsText" text="EXTREMA">
      <formula>NOT(ISERROR(SEARCH("EXTREMA",B15)))</formula>
    </cfRule>
  </conditionalFormatting>
  <conditionalFormatting sqref="B19">
    <cfRule type="containsText" dxfId="91" priority="105" stopIfTrue="1" operator="containsText" text="BAJA">
      <formula>NOT(ISERROR(SEARCH("BAJA",B19)))</formula>
    </cfRule>
    <cfRule type="containsText" dxfId="90" priority="106" stopIfTrue="1" operator="containsText" text="MODERADA">
      <formula>NOT(ISERROR(SEARCH("MODERADA",B19)))</formula>
    </cfRule>
    <cfRule type="containsText" dxfId="89" priority="107" stopIfTrue="1" operator="containsText" text="ALTA">
      <formula>NOT(ISERROR(SEARCH("ALTA",B19)))</formula>
    </cfRule>
    <cfRule type="containsText" dxfId="88" priority="108" stopIfTrue="1" operator="containsText" text="EXTREMA">
      <formula>NOT(ISERROR(SEARCH("EXTREMA",B19)))</formula>
    </cfRule>
  </conditionalFormatting>
  <conditionalFormatting sqref="B21">
    <cfRule type="containsText" dxfId="87" priority="101" stopIfTrue="1" operator="containsText" text="BAJA">
      <formula>NOT(ISERROR(SEARCH("BAJA",B21)))</formula>
    </cfRule>
    <cfRule type="containsText" dxfId="86" priority="102" stopIfTrue="1" operator="containsText" text="MODERADA">
      <formula>NOT(ISERROR(SEARCH("MODERADA",B21)))</formula>
    </cfRule>
    <cfRule type="containsText" dxfId="85" priority="103" stopIfTrue="1" operator="containsText" text="ALTA">
      <formula>NOT(ISERROR(SEARCH("ALTA",B21)))</formula>
    </cfRule>
    <cfRule type="containsText" dxfId="84" priority="104" stopIfTrue="1" operator="containsText" text="EXTREMA">
      <formula>NOT(ISERROR(SEARCH("EXTREMA",B21)))</formula>
    </cfRule>
  </conditionalFormatting>
  <conditionalFormatting sqref="B22">
    <cfRule type="containsText" dxfId="83" priority="97" stopIfTrue="1" operator="containsText" text="BAJA">
      <formula>NOT(ISERROR(SEARCH("BAJA",B22)))</formula>
    </cfRule>
    <cfRule type="containsText" dxfId="82" priority="98" stopIfTrue="1" operator="containsText" text="MODERADA">
      <formula>NOT(ISERROR(SEARCH("MODERADA",B22)))</formula>
    </cfRule>
    <cfRule type="containsText" dxfId="81" priority="99" stopIfTrue="1" operator="containsText" text="ALTA">
      <formula>NOT(ISERROR(SEARCH("ALTA",B22)))</formula>
    </cfRule>
    <cfRule type="containsText" dxfId="80" priority="100" stopIfTrue="1" operator="containsText" text="EXTREMA">
      <formula>NOT(ISERROR(SEARCH("EXTREMA",B22)))</formula>
    </cfRule>
  </conditionalFormatting>
  <conditionalFormatting sqref="B23">
    <cfRule type="containsText" dxfId="79" priority="93" stopIfTrue="1" operator="containsText" text="BAJA">
      <formula>NOT(ISERROR(SEARCH("BAJA",B23)))</formula>
    </cfRule>
    <cfRule type="containsText" dxfId="78" priority="94" stopIfTrue="1" operator="containsText" text="MODERADA">
      <formula>NOT(ISERROR(SEARCH("MODERADA",B23)))</formula>
    </cfRule>
    <cfRule type="containsText" dxfId="77" priority="95" stopIfTrue="1" operator="containsText" text="ALTA">
      <formula>NOT(ISERROR(SEARCH("ALTA",B23)))</formula>
    </cfRule>
    <cfRule type="containsText" dxfId="76" priority="96" stopIfTrue="1" operator="containsText" text="EXTREMA">
      <formula>NOT(ISERROR(SEARCH("EXTREMA",B23)))</formula>
    </cfRule>
  </conditionalFormatting>
  <conditionalFormatting sqref="B38">
    <cfRule type="containsText" dxfId="75" priority="77" stopIfTrue="1" operator="containsText" text="BAJA">
      <formula>NOT(ISERROR(SEARCH("BAJA",B38)))</formula>
    </cfRule>
    <cfRule type="containsText" dxfId="74" priority="78" stopIfTrue="1" operator="containsText" text="MODERADA">
      <formula>NOT(ISERROR(SEARCH("MODERADA",B38)))</formula>
    </cfRule>
    <cfRule type="containsText" dxfId="73" priority="79" stopIfTrue="1" operator="containsText" text="ALTA">
      <formula>NOT(ISERROR(SEARCH("ALTA",B38)))</formula>
    </cfRule>
    <cfRule type="containsText" dxfId="72" priority="80" stopIfTrue="1" operator="containsText" text="EXTREMA">
      <formula>NOT(ISERROR(SEARCH("EXTREMA",B38)))</formula>
    </cfRule>
  </conditionalFormatting>
  <conditionalFormatting sqref="B26 B28 B30 B32:B37">
    <cfRule type="containsText" dxfId="71" priority="89" stopIfTrue="1" operator="containsText" text="BAJA">
      <formula>NOT(ISERROR(SEARCH("BAJA",B26)))</formula>
    </cfRule>
    <cfRule type="containsText" dxfId="70" priority="90" stopIfTrue="1" operator="containsText" text="MODERADA">
      <formula>NOT(ISERROR(SEARCH("MODERADA",B26)))</formula>
    </cfRule>
    <cfRule type="containsText" dxfId="69" priority="91" stopIfTrue="1" operator="containsText" text="ALTA">
      <formula>NOT(ISERROR(SEARCH("ALTA",B26)))</formula>
    </cfRule>
    <cfRule type="containsText" dxfId="68" priority="92" stopIfTrue="1" operator="containsText" text="EXTREMA">
      <formula>NOT(ISERROR(SEARCH("EXTREMA",B26)))</formula>
    </cfRule>
  </conditionalFormatting>
  <conditionalFormatting sqref="B41">
    <cfRule type="containsText" dxfId="67" priority="85" stopIfTrue="1" operator="containsText" text="BAJA">
      <formula>NOT(ISERROR(SEARCH("BAJA",B41)))</formula>
    </cfRule>
    <cfRule type="containsText" dxfId="66" priority="86" stopIfTrue="1" operator="containsText" text="MODERADA">
      <formula>NOT(ISERROR(SEARCH("MODERADA",B41)))</formula>
    </cfRule>
    <cfRule type="containsText" dxfId="65" priority="87" stopIfTrue="1" operator="containsText" text="ALTA">
      <formula>NOT(ISERROR(SEARCH("ALTA",B41)))</formula>
    </cfRule>
    <cfRule type="containsText" dxfId="64" priority="88" stopIfTrue="1" operator="containsText" text="EXTREMA">
      <formula>NOT(ISERROR(SEARCH("EXTREMA",B41)))</formula>
    </cfRule>
  </conditionalFormatting>
  <conditionalFormatting sqref="B53">
    <cfRule type="containsText" dxfId="63" priority="81" stopIfTrue="1" operator="containsText" text="BAJA">
      <formula>NOT(ISERROR(SEARCH("BAJA",B53)))</formula>
    </cfRule>
    <cfRule type="containsText" dxfId="62" priority="82" stopIfTrue="1" operator="containsText" text="MODERADA">
      <formula>NOT(ISERROR(SEARCH("MODERADA",B53)))</formula>
    </cfRule>
    <cfRule type="containsText" dxfId="61" priority="83" stopIfTrue="1" operator="containsText" text="ALTA">
      <formula>NOT(ISERROR(SEARCH("ALTA",B53)))</formula>
    </cfRule>
    <cfRule type="containsText" dxfId="60" priority="84" stopIfTrue="1" operator="containsText" text="EXTREMA">
      <formula>NOT(ISERROR(SEARCH("EXTREMA",B53)))</formula>
    </cfRule>
  </conditionalFormatting>
  <conditionalFormatting sqref="B69">
    <cfRule type="containsText" dxfId="59" priority="73" stopIfTrue="1" operator="containsText" text="BAJA">
      <formula>NOT(ISERROR(SEARCH("BAJA",B69)))</formula>
    </cfRule>
    <cfRule type="containsText" dxfId="58" priority="74" stopIfTrue="1" operator="containsText" text="MODERADA">
      <formula>NOT(ISERROR(SEARCH("MODERADA",B69)))</formula>
    </cfRule>
    <cfRule type="containsText" dxfId="57" priority="75" stopIfTrue="1" operator="containsText" text="ALTA">
      <formula>NOT(ISERROR(SEARCH("ALTA",B69)))</formula>
    </cfRule>
    <cfRule type="containsText" dxfId="56" priority="76" stopIfTrue="1" operator="containsText" text="EXTREMA">
      <formula>NOT(ISERROR(SEARCH("EXTREMA",B69)))</formula>
    </cfRule>
  </conditionalFormatting>
  <conditionalFormatting sqref="B73">
    <cfRule type="containsText" dxfId="55" priority="69" stopIfTrue="1" operator="containsText" text="BAJA">
      <formula>NOT(ISERROR(SEARCH("BAJA",B73)))</formula>
    </cfRule>
    <cfRule type="containsText" dxfId="54" priority="70" stopIfTrue="1" operator="containsText" text="MODERADA">
      <formula>NOT(ISERROR(SEARCH("MODERADA",B73)))</formula>
    </cfRule>
    <cfRule type="containsText" dxfId="53" priority="71" stopIfTrue="1" operator="containsText" text="ALTA">
      <formula>NOT(ISERROR(SEARCH("ALTA",B73)))</formula>
    </cfRule>
    <cfRule type="containsText" dxfId="52" priority="72" stopIfTrue="1" operator="containsText" text="EXTREMA">
      <formula>NOT(ISERROR(SEARCH("EXTREMA",B73)))</formula>
    </cfRule>
  </conditionalFormatting>
  <conditionalFormatting sqref="B67">
    <cfRule type="containsText" dxfId="51" priority="65" stopIfTrue="1" operator="containsText" text="BAJA">
      <formula>NOT(ISERROR(SEARCH("BAJA",B67)))</formula>
    </cfRule>
    <cfRule type="containsText" dxfId="50" priority="66" stopIfTrue="1" operator="containsText" text="MODERADA">
      <formula>NOT(ISERROR(SEARCH("MODERADA",B67)))</formula>
    </cfRule>
    <cfRule type="containsText" dxfId="49" priority="67" stopIfTrue="1" operator="containsText" text="ALTA">
      <formula>NOT(ISERROR(SEARCH("ALTA",B67)))</formula>
    </cfRule>
    <cfRule type="containsText" dxfId="48" priority="68" stopIfTrue="1" operator="containsText" text="EXTREMA">
      <formula>NOT(ISERROR(SEARCH("EXTREMA",B67)))</formula>
    </cfRule>
  </conditionalFormatting>
  <conditionalFormatting sqref="B82">
    <cfRule type="containsText" dxfId="47" priority="61" stopIfTrue="1" operator="containsText" text="BAJA">
      <formula>NOT(ISERROR(SEARCH("BAJA",B82)))</formula>
    </cfRule>
    <cfRule type="containsText" dxfId="46" priority="62" stopIfTrue="1" operator="containsText" text="MODERADA">
      <formula>NOT(ISERROR(SEARCH("MODERADA",B82)))</formula>
    </cfRule>
    <cfRule type="containsText" dxfId="45" priority="63" stopIfTrue="1" operator="containsText" text="ALTA">
      <formula>NOT(ISERROR(SEARCH("ALTA",B82)))</formula>
    </cfRule>
    <cfRule type="containsText" dxfId="44" priority="64" stopIfTrue="1" operator="containsText" text="EXTREMA">
      <formula>NOT(ISERROR(SEARCH("EXTREMA",B82)))</formula>
    </cfRule>
  </conditionalFormatting>
  <conditionalFormatting sqref="B81">
    <cfRule type="containsText" dxfId="43" priority="57" stopIfTrue="1" operator="containsText" text="BAJA">
      <formula>NOT(ISERROR(SEARCH("BAJA",B81)))</formula>
    </cfRule>
    <cfRule type="containsText" dxfId="42" priority="58" stopIfTrue="1" operator="containsText" text="MODERADA">
      <formula>NOT(ISERROR(SEARCH("MODERADA",B81)))</formula>
    </cfRule>
    <cfRule type="containsText" dxfId="41" priority="59" stopIfTrue="1" operator="containsText" text="ALTA">
      <formula>NOT(ISERROR(SEARCH("ALTA",B81)))</formula>
    </cfRule>
    <cfRule type="containsText" dxfId="40" priority="60" stopIfTrue="1" operator="containsText" text="EXTREMA">
      <formula>NOT(ISERROR(SEARCH("EXTREMA",B81)))</formula>
    </cfRule>
  </conditionalFormatting>
  <conditionalFormatting sqref="B87">
    <cfRule type="containsText" dxfId="39" priority="37" stopIfTrue="1" operator="containsText" text="BAJA">
      <formula>NOT(ISERROR(SEARCH("BAJA",B87)))</formula>
    </cfRule>
    <cfRule type="containsText" dxfId="38" priority="38" stopIfTrue="1" operator="containsText" text="MODERADA">
      <formula>NOT(ISERROR(SEARCH("MODERADA",B87)))</formula>
    </cfRule>
    <cfRule type="containsText" dxfId="37" priority="39" stopIfTrue="1" operator="containsText" text="ALTA">
      <formula>NOT(ISERROR(SEARCH("ALTA",B87)))</formula>
    </cfRule>
    <cfRule type="containsText" dxfId="36" priority="40" stopIfTrue="1" operator="containsText" text="EXTREMA">
      <formula>NOT(ISERROR(SEARCH("EXTREMA",B87)))</formula>
    </cfRule>
  </conditionalFormatting>
  <conditionalFormatting sqref="B102">
    <cfRule type="containsText" dxfId="35" priority="33" stopIfTrue="1" operator="containsText" text="BAJA">
      <formula>NOT(ISERROR(SEARCH("BAJA",B102)))</formula>
    </cfRule>
    <cfRule type="containsText" dxfId="34" priority="34" stopIfTrue="1" operator="containsText" text="MODERADA">
      <formula>NOT(ISERROR(SEARCH("MODERADA",B102)))</formula>
    </cfRule>
    <cfRule type="containsText" dxfId="33" priority="35" stopIfTrue="1" operator="containsText" text="ALTA">
      <formula>NOT(ISERROR(SEARCH("ALTA",B102)))</formula>
    </cfRule>
    <cfRule type="containsText" dxfId="32" priority="36" stopIfTrue="1" operator="containsText" text="EXTREMA">
      <formula>NOT(ISERROR(SEARCH("EXTREMA",B102)))</formula>
    </cfRule>
  </conditionalFormatting>
  <conditionalFormatting sqref="B100">
    <cfRule type="containsText" dxfId="31" priority="29" stopIfTrue="1" operator="containsText" text="BAJA">
      <formula>NOT(ISERROR(SEARCH("BAJA",B100)))</formula>
    </cfRule>
    <cfRule type="containsText" dxfId="30" priority="30" stopIfTrue="1" operator="containsText" text="MODERADA">
      <formula>NOT(ISERROR(SEARCH("MODERADA",B100)))</formula>
    </cfRule>
    <cfRule type="containsText" dxfId="29" priority="31" stopIfTrue="1" operator="containsText" text="ALTA">
      <formula>NOT(ISERROR(SEARCH("ALTA",B100)))</formula>
    </cfRule>
    <cfRule type="containsText" dxfId="28" priority="32" stopIfTrue="1" operator="containsText" text="EXTREMA">
      <formula>NOT(ISERROR(SEARCH("EXTREMA",B100)))</formula>
    </cfRule>
  </conditionalFormatting>
  <conditionalFormatting sqref="B60">
    <cfRule type="containsText" dxfId="27" priority="25" stopIfTrue="1" operator="containsText" text="BAJA">
      <formula>NOT(ISERROR(SEARCH("BAJA",B60)))</formula>
    </cfRule>
    <cfRule type="containsText" dxfId="26" priority="26" stopIfTrue="1" operator="containsText" text="MODERADA">
      <formula>NOT(ISERROR(SEARCH("MODERADA",B60)))</formula>
    </cfRule>
    <cfRule type="containsText" dxfId="25" priority="27" stopIfTrue="1" operator="containsText" text="ALTA">
      <formula>NOT(ISERROR(SEARCH("ALTA",B60)))</formula>
    </cfRule>
    <cfRule type="containsText" dxfId="24" priority="28" stopIfTrue="1" operator="containsText" text="EXTREMA">
      <formula>NOT(ISERROR(SEARCH("EXTREMA",B60)))</formula>
    </cfRule>
  </conditionalFormatting>
  <conditionalFormatting sqref="B62">
    <cfRule type="containsText" dxfId="23" priority="21" stopIfTrue="1" operator="containsText" text="BAJA">
      <formula>NOT(ISERROR(SEARCH("BAJA",B62)))</formula>
    </cfRule>
    <cfRule type="containsText" dxfId="22" priority="22" stopIfTrue="1" operator="containsText" text="MODERADA">
      <formula>NOT(ISERROR(SEARCH("MODERADA",B62)))</formula>
    </cfRule>
    <cfRule type="containsText" dxfId="21" priority="23" stopIfTrue="1" operator="containsText" text="ALTA">
      <formula>NOT(ISERROR(SEARCH("ALTA",B62)))</formula>
    </cfRule>
    <cfRule type="containsText" dxfId="20" priority="24" stopIfTrue="1" operator="containsText" text="EXTREMA">
      <formula>NOT(ISERROR(SEARCH("EXTREMA",B62)))</formula>
    </cfRule>
  </conditionalFormatting>
  <conditionalFormatting sqref="B76">
    <cfRule type="containsText" dxfId="19" priority="17" stopIfTrue="1" operator="containsText" text="BAJA">
      <formula>NOT(ISERROR(SEARCH("BAJA",B76)))</formula>
    </cfRule>
    <cfRule type="containsText" dxfId="18" priority="18" stopIfTrue="1" operator="containsText" text="MODERADA">
      <formula>NOT(ISERROR(SEARCH("MODERADA",B76)))</formula>
    </cfRule>
    <cfRule type="containsText" dxfId="17" priority="19" stopIfTrue="1" operator="containsText" text="ALTA">
      <formula>NOT(ISERROR(SEARCH("ALTA",B76)))</formula>
    </cfRule>
    <cfRule type="containsText" dxfId="16" priority="20" stopIfTrue="1" operator="containsText" text="EXTREMA">
      <formula>NOT(ISERROR(SEARCH("EXTREMA",B76)))</formula>
    </cfRule>
  </conditionalFormatting>
  <conditionalFormatting sqref="B77">
    <cfRule type="containsText" dxfId="15" priority="13" stopIfTrue="1" operator="containsText" text="BAJA">
      <formula>NOT(ISERROR(SEARCH("BAJA",B77)))</formula>
    </cfRule>
    <cfRule type="containsText" dxfId="14" priority="14" stopIfTrue="1" operator="containsText" text="MODERADA">
      <formula>NOT(ISERROR(SEARCH("MODERADA",B77)))</formula>
    </cfRule>
    <cfRule type="containsText" dxfId="13" priority="15" stopIfTrue="1" operator="containsText" text="ALTA">
      <formula>NOT(ISERROR(SEARCH("ALTA",B77)))</formula>
    </cfRule>
    <cfRule type="containsText" dxfId="12" priority="16" stopIfTrue="1" operator="containsText" text="EXTREMA">
      <formula>NOT(ISERROR(SEARCH("EXTREMA",B77)))</formula>
    </cfRule>
  </conditionalFormatting>
  <conditionalFormatting sqref="B103">
    <cfRule type="containsText" dxfId="11" priority="9" stopIfTrue="1" operator="containsText" text="BAJA">
      <formula>NOT(ISERROR(SEARCH("BAJA",B103)))</formula>
    </cfRule>
    <cfRule type="containsText" dxfId="10" priority="10" stopIfTrue="1" operator="containsText" text="MODERADA">
      <formula>NOT(ISERROR(SEARCH("MODERADA",B103)))</formula>
    </cfRule>
    <cfRule type="containsText" dxfId="9" priority="11" stopIfTrue="1" operator="containsText" text="ALTA">
      <formula>NOT(ISERROR(SEARCH("ALTA",B103)))</formula>
    </cfRule>
    <cfRule type="containsText" dxfId="8" priority="12" stopIfTrue="1" operator="containsText" text="EXTREMA">
      <formula>NOT(ISERROR(SEARCH("EXTREMA",B103)))</formula>
    </cfRule>
  </conditionalFormatting>
  <conditionalFormatting sqref="B104">
    <cfRule type="containsText" dxfId="7" priority="5" stopIfTrue="1" operator="containsText" text="BAJA">
      <formula>NOT(ISERROR(SEARCH("BAJA",B104)))</formula>
    </cfRule>
    <cfRule type="containsText" dxfId="6" priority="6" stopIfTrue="1" operator="containsText" text="MODERADA">
      <formula>NOT(ISERROR(SEARCH("MODERADA",B104)))</formula>
    </cfRule>
    <cfRule type="containsText" dxfId="5" priority="7" stopIfTrue="1" operator="containsText" text="ALTA">
      <formula>NOT(ISERROR(SEARCH("ALTA",B104)))</formula>
    </cfRule>
    <cfRule type="containsText" dxfId="4" priority="8" stopIfTrue="1" operator="containsText" text="EXTREMA">
      <formula>NOT(ISERROR(SEARCH("EXTREMA",B104)))</formula>
    </cfRule>
  </conditionalFormatting>
  <conditionalFormatting sqref="B92">
    <cfRule type="containsText" dxfId="3" priority="1" stopIfTrue="1" operator="containsText" text="BAJA">
      <formula>NOT(ISERROR(SEARCH("BAJA",B92)))</formula>
    </cfRule>
    <cfRule type="containsText" dxfId="2" priority="2" stopIfTrue="1" operator="containsText" text="MODERADA">
      <formula>NOT(ISERROR(SEARCH("MODERADA",B92)))</formula>
    </cfRule>
    <cfRule type="containsText" dxfId="1" priority="3" stopIfTrue="1" operator="containsText" text="ALTA">
      <formula>NOT(ISERROR(SEARCH("ALTA",B92)))</formula>
    </cfRule>
    <cfRule type="containsText" dxfId="0" priority="4" stopIfTrue="1" operator="containsText" text="EXTREMA">
      <formula>NOT(ISERROR(SEARCH("EXTREMA",B92)))</formula>
    </cfRule>
  </conditionalFormatting>
  <dataValidations count="5">
    <dataValidation type="list" allowBlank="1" showInputMessage="1" showErrorMessage="1" sqref="D108:D110 F108:G110 D5:D25 F5:G25 D44 D38 F38:G38 F44:G44 D41 F41:G41 D47 D50 D53 F47:G47 F50:G50 F53:G53 D56 F56:G56 F81:G83 D60:D75 F60:G75 D77:D83 F77:G77 G76 G78:G80 F89:G104 D89:D104">
      <formula1>$V$5:$V$6</formula1>
    </dataValidation>
    <dataValidation type="list" allowBlank="1" showInputMessage="1" showErrorMessage="1" sqref="U5:U6 C108:C110 C5:C25 C38 C44 C41 C47 C50 C53 C56 C60:C83 D76 C89:C104">
      <formula1>$U$5:$U$6</formula1>
    </dataValidation>
    <dataValidation type="list" allowBlank="1" showInputMessage="1" showErrorMessage="1" sqref="C26:D37 F26:G37">
      <formula1>#REF!</formula1>
    </dataValidation>
    <dataValidation type="list" allowBlank="1" showInputMessage="1" showErrorMessage="1" sqref="D84:D88 F84:G87 G88">
      <formula1>$V$5:$V$5</formula1>
    </dataValidation>
    <dataValidation type="list" allowBlank="1" showInputMessage="1" showErrorMessage="1" sqref="C84:C88">
      <formula1>$U$5:$U$5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CONTROL DE CAMBIOS</vt:lpstr>
      <vt:lpstr>MAPA DE RIESGOS </vt:lpstr>
      <vt:lpstr>DEFINICIÓN RIESGOS CORRUPCIÓN</vt:lpstr>
      <vt:lpstr>DETERMINACIÓN DE LA PROBABILIDA</vt:lpstr>
      <vt:lpstr>MATRIZ CALIFICACIÓN</vt:lpstr>
      <vt:lpstr>DETERMINACIÓN DEL IMPACTO</vt:lpstr>
      <vt:lpstr>OPCIONES DE MANEJO DEL RIESGO</vt:lpstr>
      <vt:lpstr>EVALUACIÓN DE LOS CONTROLES  </vt:lpstr>
      <vt:lpstr>'MAPA DE RIESGOS '!Área_de_impresión</vt:lpstr>
      <vt:lpstr>'MATRIZ CALIFICACIÓN'!Área_de_impresión</vt:lpstr>
      <vt:lpstr>'DETERMINACIÓN DE LA PROBABILIDA'!PROBABILIDAD</vt:lpstr>
      <vt:lpstr>'MAPA DE RIESGOS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Julieth Rojas Betancour</cp:lastModifiedBy>
  <cp:lastPrinted>2018-01-31T23:34:23Z</cp:lastPrinted>
  <dcterms:created xsi:type="dcterms:W3CDTF">2011-07-26T19:10:29Z</dcterms:created>
  <dcterms:modified xsi:type="dcterms:W3CDTF">2018-05-16T20:51:57Z</dcterms:modified>
</cp:coreProperties>
</file>